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8"/>
  <workbookPr defaultThemeVersion="166925"/>
  <mc:AlternateContent xmlns:mc="http://schemas.openxmlformats.org/markup-compatibility/2006">
    <mc:Choice Requires="x15">
      <x15ac:absPath xmlns:x15ac="http://schemas.microsoft.com/office/spreadsheetml/2010/11/ac" url="https://molsoncoors-my.sharepoint.com/personal/a424608_molsoncoors_com/Documents/Documents/00_2025 ESG Report/APPENDICES/"/>
    </mc:Choice>
  </mc:AlternateContent>
  <xr:revisionPtr revIDLastSave="0" documentId="8_{38EC512F-D82B-4EA0-AC19-A3F3051F7DE3}" xr6:coauthVersionLast="47" xr6:coauthVersionMax="47" xr10:uidLastSave="{00000000-0000-0000-0000-000000000000}"/>
  <workbookProtection workbookAlgorithmName="SHA-512" workbookHashValue="WGtOWgyf7L8AhASmAmO2ekJ2qN+kZbw5YpY2kmWC+B6wsfWw9W8cTDZxqhTJJZP7mC3K6VzoiVyB3jfVqW1Qgg==" workbookSaltValue="aF4AdjLG1SwpNe3EWn46pg==" workbookSpinCount="100000" lockStructure="1"/>
  <bookViews>
    <workbookView xWindow="23208" yWindow="276" windowWidth="20016" windowHeight="11268" tabRatio="1000" xr2:uid="{3E129B03-D09C-4209-9C16-6069A24516F0}"/>
  </bookViews>
  <sheets>
    <sheet name="0. Table of Contents" sheetId="1" r:id="rId1"/>
    <sheet name="1. Facilities List" sheetId="47" r:id="rId2"/>
    <sheet name="2. Workforce" sheetId="22" r:id="rId3"/>
    <sheet name="3. Safety" sheetId="41" r:id="rId4"/>
    <sheet name="4. Scope 1 Emissions" sheetId="30" r:id="rId5"/>
    <sheet name="5. Scope 2 Emissions" sheetId="32" r:id="rId6"/>
    <sheet name="6. Total Energy" sheetId="38" r:id="rId7"/>
    <sheet name="7. Renewable Electricity" sheetId="44" r:id="rId8"/>
    <sheet name="8. Scopes 1, 2 &amp; 3 by Region" sheetId="27" r:id="rId9"/>
    <sheet name="9. Abs_Emissions Value Chain" sheetId="28" r:id="rId10"/>
    <sheet name="10. Abs_Emissions Scope 3" sheetId="46" r:id="rId11"/>
    <sheet name="11. Baseline Updates" sheetId="45" r:id="rId12"/>
    <sheet name="12. Water-to-Product Ratio" sheetId="42" r:id="rId13"/>
    <sheet name="13. Water Usage by Source" sheetId="40" r:id="rId14"/>
    <sheet name="14. Water Barley" sheetId="23" r:id="rId15"/>
    <sheet name="15. Water Restoration Projects" sheetId="13" r:id="rId16"/>
    <sheet name="16. Waste Management" sheetId="29" r:id="rId17"/>
    <sheet name="17. Policies" sheetId="17" r:id="rId18"/>
    <sheet name="18. Political Contributions" sheetId="19" r:id="rId19"/>
  </sheets>
  <externalReferences>
    <externalReference r:id="rId20"/>
    <externalReference r:id="rId21"/>
  </externalReferences>
  <definedNames>
    <definedName name="cy">[1]lookups!$AD$2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45" l="1"/>
  <c r="N8" i="44"/>
  <c r="M8" i="44"/>
  <c r="B4" i="46" l="1"/>
  <c r="A4" i="17"/>
  <c r="B16" i="46"/>
  <c r="B45" i="40" l="1"/>
  <c r="B44" i="40"/>
  <c r="B43" i="40"/>
  <c r="B17" i="40"/>
  <c r="B16" i="40"/>
  <c r="B15" i="40"/>
  <c r="B10" i="40"/>
  <c r="B9" i="40"/>
  <c r="B8" i="40"/>
  <c r="D11" i="40"/>
  <c r="C11" i="40"/>
  <c r="D18" i="40"/>
  <c r="E18" i="40"/>
  <c r="E11" i="40"/>
  <c r="C18" i="40"/>
  <c r="B11" i="40" l="1"/>
  <c r="B46" i="40"/>
  <c r="B18" i="40"/>
  <c r="B24" i="28"/>
  <c r="D82" i="27"/>
  <c r="C82" i="27"/>
  <c r="B82" i="27"/>
  <c r="E81" i="27"/>
  <c r="E80" i="27"/>
  <c r="E79" i="27"/>
  <c r="E82" i="27" l="1"/>
  <c r="N22" i="38" l="1"/>
  <c r="N45" i="38"/>
  <c r="N76" i="38"/>
  <c r="N96" i="38"/>
  <c r="N179" i="32"/>
  <c r="N180" i="30"/>
  <c r="N93" i="30"/>
  <c r="N97" i="38" l="1"/>
  <c r="N46" i="38"/>
  <c r="N7" i="38" s="1"/>
  <c r="E10" i="27" l="1"/>
  <c r="E9" i="27"/>
  <c r="D3" i="47"/>
  <c r="J11" i="29"/>
  <c r="J8" i="29"/>
  <c r="I9" i="29"/>
  <c r="I10" i="29"/>
  <c r="I8" i="29"/>
  <c r="J14" i="28"/>
  <c r="D11" i="27"/>
  <c r="C11" i="27"/>
  <c r="B11" i="27"/>
  <c r="E8" i="27"/>
  <c r="R8" i="13"/>
  <c r="R9" i="13"/>
  <c r="R12" i="13"/>
  <c r="R13" i="13"/>
  <c r="E11" i="27" l="1"/>
  <c r="B2" i="46"/>
  <c r="E8" i="41"/>
  <c r="C8" i="41"/>
  <c r="B8" i="41"/>
  <c r="M60" i="22"/>
  <c r="K60" i="22"/>
  <c r="I60" i="22"/>
  <c r="G60" i="22"/>
  <c r="E60" i="22"/>
  <c r="M37" i="22"/>
  <c r="K37" i="22"/>
  <c r="I37" i="22"/>
  <c r="G37" i="22"/>
  <c r="E37" i="22"/>
  <c r="D3" i="22"/>
  <c r="M12" i="22"/>
  <c r="K12" i="22"/>
  <c r="I12" i="22"/>
  <c r="G12" i="22"/>
  <c r="E12" i="22"/>
  <c r="H11" i="29" l="1"/>
  <c r="G11" i="29"/>
  <c r="F11" i="29"/>
  <c r="E11" i="29"/>
  <c r="D11" i="29"/>
  <c r="C11" i="29"/>
  <c r="B11" i="29"/>
  <c r="J10" i="29"/>
  <c r="J9" i="29"/>
  <c r="I11" i="29"/>
  <c r="B2" i="19"/>
  <c r="B2" i="45"/>
  <c r="C2" i="29"/>
  <c r="C2" i="13"/>
  <c r="D2" i="23"/>
  <c r="C2" i="40"/>
  <c r="D2" i="42"/>
  <c r="B2" i="28"/>
  <c r="C2" i="27"/>
  <c r="B2" i="44"/>
  <c r="B2" i="38"/>
  <c r="B2" i="32"/>
  <c r="B2" i="30"/>
  <c r="C2" i="41"/>
  <c r="B2" i="22"/>
  <c r="M22" i="38"/>
  <c r="M45" i="38"/>
  <c r="M76" i="38"/>
  <c r="D18" i="27"/>
  <c r="C18" i="27"/>
  <c r="B18" i="27"/>
  <c r="E17" i="27"/>
  <c r="E16" i="27"/>
  <c r="E15" i="27"/>
  <c r="D89" i="27"/>
  <c r="C89" i="27"/>
  <c r="B89" i="27"/>
  <c r="E88" i="27"/>
  <c r="E87" i="27"/>
  <c r="E86" i="27"/>
  <c r="D3" i="19"/>
  <c r="E3" i="29"/>
  <c r="E3" i="13"/>
  <c r="F3" i="23"/>
  <c r="E3" i="40"/>
  <c r="F3" i="42"/>
  <c r="D3" i="28"/>
  <c r="E3" i="27"/>
  <c r="C3" i="44"/>
  <c r="C3" i="38"/>
  <c r="C3" i="32"/>
  <c r="C3" i="30"/>
  <c r="E3" i="41"/>
  <c r="B34" i="28"/>
  <c r="E89" i="27" l="1"/>
  <c r="E18" i="27"/>
  <c r="M46" i="38"/>
  <c r="I14" i="28"/>
  <c r="J22" i="29"/>
  <c r="J23" i="29"/>
  <c r="J24" i="29"/>
  <c r="D25" i="29"/>
  <c r="I25" i="29"/>
  <c r="H25" i="29"/>
  <c r="G25" i="29"/>
  <c r="F25" i="29"/>
  <c r="E25" i="29"/>
  <c r="C25" i="29"/>
  <c r="B25" i="29"/>
  <c r="L61" i="22"/>
  <c r="J61" i="22"/>
  <c r="H61" i="22"/>
  <c r="F61" i="22"/>
  <c r="D61" i="22"/>
  <c r="M63" i="22"/>
  <c r="M64" i="22"/>
  <c r="K63" i="22"/>
  <c r="K64" i="22"/>
  <c r="I63" i="22"/>
  <c r="I64" i="22"/>
  <c r="G63" i="22"/>
  <c r="G64" i="22"/>
  <c r="E63" i="22"/>
  <c r="E64" i="22"/>
  <c r="B61" i="22"/>
  <c r="B38" i="22"/>
  <c r="G36" i="22"/>
  <c r="L38" i="22"/>
  <c r="J38" i="22"/>
  <c r="H38" i="22"/>
  <c r="F38" i="22"/>
  <c r="D38" i="22"/>
  <c r="M40" i="22"/>
  <c r="M41" i="22"/>
  <c r="K40" i="22"/>
  <c r="K41" i="22"/>
  <c r="I40" i="22"/>
  <c r="I41" i="22"/>
  <c r="G40" i="22"/>
  <c r="G41" i="22"/>
  <c r="E40" i="22"/>
  <c r="E41" i="22"/>
  <c r="M15" i="22"/>
  <c r="M16" i="22"/>
  <c r="M17" i="22"/>
  <c r="M18" i="22"/>
  <c r="M19" i="22"/>
  <c r="M20" i="22"/>
  <c r="M21" i="22"/>
  <c r="M22" i="22"/>
  <c r="M23" i="22"/>
  <c r="M24" i="22"/>
  <c r="M25" i="22"/>
  <c r="M26" i="22"/>
  <c r="M27" i="22"/>
  <c r="M28" i="22"/>
  <c r="K15" i="22"/>
  <c r="K16" i="22"/>
  <c r="K17" i="22"/>
  <c r="K18" i="22"/>
  <c r="K19" i="22"/>
  <c r="K20" i="22"/>
  <c r="K21" i="22"/>
  <c r="K22" i="22"/>
  <c r="K23" i="22"/>
  <c r="K24" i="22"/>
  <c r="K25" i="22"/>
  <c r="K26" i="22"/>
  <c r="K27" i="22"/>
  <c r="K28" i="22"/>
  <c r="I15" i="22"/>
  <c r="I16" i="22"/>
  <c r="I17" i="22"/>
  <c r="I18" i="22"/>
  <c r="I19" i="22"/>
  <c r="I20" i="22"/>
  <c r="I21" i="22"/>
  <c r="I22" i="22"/>
  <c r="I23" i="22"/>
  <c r="I24" i="22"/>
  <c r="I25" i="22"/>
  <c r="I26" i="22"/>
  <c r="I27" i="22"/>
  <c r="I28" i="22"/>
  <c r="G15" i="22"/>
  <c r="G16" i="22"/>
  <c r="G17" i="22"/>
  <c r="G18" i="22"/>
  <c r="G19" i="22"/>
  <c r="G20" i="22"/>
  <c r="G21" i="22"/>
  <c r="G22" i="22"/>
  <c r="G23" i="22"/>
  <c r="G24" i="22"/>
  <c r="G25" i="22"/>
  <c r="G26" i="22"/>
  <c r="G27" i="22"/>
  <c r="G28" i="22"/>
  <c r="E15" i="22"/>
  <c r="E16" i="22"/>
  <c r="E17" i="22"/>
  <c r="E18" i="22"/>
  <c r="E19" i="22"/>
  <c r="E20" i="22"/>
  <c r="E21" i="22"/>
  <c r="E22" i="22"/>
  <c r="E23" i="22"/>
  <c r="E24" i="22"/>
  <c r="E25" i="22"/>
  <c r="E26" i="22"/>
  <c r="E27" i="22"/>
  <c r="E28" i="22"/>
  <c r="M14" i="22"/>
  <c r="K14" i="22"/>
  <c r="I14" i="22"/>
  <c r="G14" i="22"/>
  <c r="E14" i="22"/>
  <c r="J25" i="29" l="1"/>
  <c r="M61" i="22"/>
  <c r="C64" i="22"/>
  <c r="C63" i="22"/>
  <c r="K61" i="22"/>
  <c r="C62" i="22"/>
  <c r="G61" i="22"/>
  <c r="I61" i="22"/>
  <c r="E61" i="22"/>
  <c r="K38" i="22"/>
  <c r="C41" i="22"/>
  <c r="E38" i="22"/>
  <c r="G38" i="22"/>
  <c r="M38" i="22"/>
  <c r="C40" i="22"/>
  <c r="I38" i="22"/>
  <c r="C39" i="22"/>
  <c r="C61" i="22" l="1"/>
  <c r="C38" i="22"/>
  <c r="L13" i="22" l="1"/>
  <c r="J13" i="22"/>
  <c r="H13" i="22"/>
  <c r="F13" i="22"/>
  <c r="D13" i="22"/>
  <c r="B13" i="22"/>
  <c r="C14" i="22" s="1"/>
  <c r="J16" i="29"/>
  <c r="J17" i="29"/>
  <c r="J15" i="29"/>
  <c r="C18" i="29"/>
  <c r="D18" i="29"/>
  <c r="E18" i="29"/>
  <c r="F18" i="29"/>
  <c r="G18" i="29"/>
  <c r="H18" i="29"/>
  <c r="B18" i="29"/>
  <c r="I16" i="29"/>
  <c r="I17" i="29"/>
  <c r="I15" i="29"/>
  <c r="L8" i="44"/>
  <c r="K8" i="44"/>
  <c r="E13" i="22" l="1"/>
  <c r="G13" i="22"/>
  <c r="I13" i="22"/>
  <c r="K13" i="22"/>
  <c r="M13" i="22"/>
  <c r="I18" i="29"/>
  <c r="J18" i="29" s="1"/>
  <c r="C18" i="22"/>
  <c r="C16" i="22"/>
  <c r="C15" i="22"/>
  <c r="C25" i="22"/>
  <c r="C24" i="22"/>
  <c r="C26" i="22"/>
  <c r="C23" i="22"/>
  <c r="C21" i="22"/>
  <c r="C17" i="22"/>
  <c r="C22" i="22"/>
  <c r="C28" i="22"/>
  <c r="C20" i="22"/>
  <c r="C27" i="22"/>
  <c r="C19" i="22"/>
  <c r="H14" i="28"/>
  <c r="E22" i="27"/>
  <c r="E23" i="27"/>
  <c r="E24" i="27"/>
  <c r="B25" i="27"/>
  <c r="C25" i="27"/>
  <c r="D25" i="27"/>
  <c r="M96" i="38"/>
  <c r="M97" i="38" s="1"/>
  <c r="M7" i="38" s="1"/>
  <c r="M179" i="32"/>
  <c r="M180" i="30"/>
  <c r="F96" i="38"/>
  <c r="M93" i="30"/>
  <c r="J71" i="29"/>
  <c r="J30" i="29"/>
  <c r="J31" i="29"/>
  <c r="J32" i="29"/>
  <c r="J29" i="29"/>
  <c r="J68" i="29"/>
  <c r="J69" i="29"/>
  <c r="J70" i="29"/>
  <c r="I48" i="29"/>
  <c r="G48" i="29"/>
  <c r="F48" i="29"/>
  <c r="E48" i="29"/>
  <c r="D48" i="29"/>
  <c r="C48" i="29"/>
  <c r="B48" i="29"/>
  <c r="G96" i="38"/>
  <c r="H96" i="38"/>
  <c r="I96" i="38"/>
  <c r="J96" i="38"/>
  <c r="K96" i="38"/>
  <c r="L96" i="38"/>
  <c r="G81" i="38"/>
  <c r="H81" i="38"/>
  <c r="I81" i="38"/>
  <c r="J81" i="38"/>
  <c r="F81" i="38"/>
  <c r="G76" i="38"/>
  <c r="F76" i="38"/>
  <c r="H76" i="38"/>
  <c r="I76" i="38"/>
  <c r="J76" i="38"/>
  <c r="K76" i="38"/>
  <c r="L76" i="38"/>
  <c r="G45" i="38"/>
  <c r="H45" i="38"/>
  <c r="I45" i="38"/>
  <c r="J45" i="38"/>
  <c r="K45" i="38"/>
  <c r="L45" i="38"/>
  <c r="F45" i="38"/>
  <c r="L22" i="38"/>
  <c r="G22" i="38"/>
  <c r="H22" i="38"/>
  <c r="I22" i="38"/>
  <c r="J22" i="38"/>
  <c r="K22" i="38"/>
  <c r="F22" i="38"/>
  <c r="F46" i="38" s="1"/>
  <c r="C8" i="44"/>
  <c r="D8" i="44"/>
  <c r="E8" i="44"/>
  <c r="F8" i="44"/>
  <c r="G8" i="44"/>
  <c r="H8" i="44"/>
  <c r="I8" i="44"/>
  <c r="J8" i="44"/>
  <c r="B8" i="44"/>
  <c r="G179" i="32"/>
  <c r="H179" i="32"/>
  <c r="I179" i="32"/>
  <c r="J179" i="32"/>
  <c r="K179" i="32"/>
  <c r="L179" i="32"/>
  <c r="F179" i="32"/>
  <c r="G93" i="30"/>
  <c r="H93" i="30"/>
  <c r="I93" i="30"/>
  <c r="J93" i="30"/>
  <c r="K93" i="30"/>
  <c r="L93" i="30"/>
  <c r="F93" i="30"/>
  <c r="G180" i="30"/>
  <c r="H180" i="30"/>
  <c r="I180" i="30"/>
  <c r="J180" i="30"/>
  <c r="K180" i="30"/>
  <c r="L180" i="30"/>
  <c r="F180" i="30"/>
  <c r="G6" i="38"/>
  <c r="K46" i="38" l="1"/>
  <c r="J97" i="38"/>
  <c r="H97" i="38"/>
  <c r="J46" i="38"/>
  <c r="J7" i="38" s="1"/>
  <c r="H46" i="38"/>
  <c r="E25" i="27"/>
  <c r="J48" i="29"/>
  <c r="C13" i="22"/>
  <c r="K97" i="38"/>
  <c r="K7" i="38" s="1"/>
  <c r="G46" i="38"/>
  <c r="G97" i="38"/>
  <c r="G7" i="38" s="1"/>
  <c r="I46" i="38"/>
  <c r="L46" i="38"/>
  <c r="L97" i="38"/>
  <c r="I97" i="38"/>
  <c r="F97" i="38"/>
  <c r="F7" i="38" s="1"/>
  <c r="H7" i="38" l="1"/>
  <c r="L7" i="38"/>
  <c r="I7" i="38"/>
  <c r="R11" i="13"/>
  <c r="L47" i="22" l="1"/>
  <c r="J47" i="22"/>
  <c r="H47" i="22"/>
  <c r="F47" i="22"/>
  <c r="D47" i="22"/>
  <c r="E47" i="22" s="1"/>
  <c r="M58" i="22"/>
  <c r="M59" i="22"/>
  <c r="M62" i="22"/>
  <c r="K58" i="22"/>
  <c r="K59" i="22"/>
  <c r="K62" i="22"/>
  <c r="I58" i="22"/>
  <c r="I59" i="22"/>
  <c r="I62" i="22"/>
  <c r="G58" i="22"/>
  <c r="G59" i="22"/>
  <c r="G62" i="22"/>
  <c r="E58" i="22"/>
  <c r="E59" i="22"/>
  <c r="E62" i="22"/>
  <c r="M57" i="22"/>
  <c r="K57" i="22"/>
  <c r="I57" i="22"/>
  <c r="G57" i="22"/>
  <c r="E57" i="22"/>
  <c r="M49" i="22"/>
  <c r="M50" i="22"/>
  <c r="M51" i="22"/>
  <c r="K49" i="22"/>
  <c r="K50" i="22"/>
  <c r="K51" i="22"/>
  <c r="I49" i="22"/>
  <c r="I50" i="22"/>
  <c r="I51" i="22"/>
  <c r="G49" i="22"/>
  <c r="G50" i="22"/>
  <c r="G51" i="22"/>
  <c r="M48" i="22"/>
  <c r="K48" i="22"/>
  <c r="I48" i="22"/>
  <c r="G48" i="22"/>
  <c r="E49" i="22"/>
  <c r="E50" i="22"/>
  <c r="E51" i="22"/>
  <c r="E48" i="22"/>
  <c r="B47" i="22"/>
  <c r="E35" i="22"/>
  <c r="E36" i="22"/>
  <c r="E39" i="22"/>
  <c r="G35" i="22"/>
  <c r="G39" i="22"/>
  <c r="I35" i="22"/>
  <c r="I36" i="22"/>
  <c r="I39" i="22"/>
  <c r="K35" i="22"/>
  <c r="K36" i="22"/>
  <c r="K39" i="22"/>
  <c r="M35" i="22"/>
  <c r="M36" i="22"/>
  <c r="M39" i="22"/>
  <c r="M34" i="22"/>
  <c r="K34" i="22"/>
  <c r="I34" i="22"/>
  <c r="G34" i="22"/>
  <c r="E34" i="22"/>
  <c r="M10" i="22"/>
  <c r="M11" i="22"/>
  <c r="K10" i="22"/>
  <c r="K11" i="22"/>
  <c r="I10" i="22"/>
  <c r="I11" i="22"/>
  <c r="G10" i="22"/>
  <c r="G11" i="22"/>
  <c r="M9" i="22"/>
  <c r="K9" i="22"/>
  <c r="I9" i="22"/>
  <c r="G9" i="22"/>
  <c r="E10" i="22"/>
  <c r="E11" i="22"/>
  <c r="E9" i="22"/>
  <c r="G179" i="30"/>
  <c r="G92" i="30"/>
  <c r="G6" i="30"/>
  <c r="G178" i="32"/>
  <c r="G92" i="32"/>
  <c r="G6" i="32"/>
  <c r="M47" i="22" l="1"/>
  <c r="C48" i="22"/>
  <c r="C49" i="22"/>
  <c r="C50" i="22"/>
  <c r="C51" i="22"/>
  <c r="G47" i="22"/>
  <c r="I47" i="22"/>
  <c r="K47" i="22"/>
  <c r="C47" i="22" l="1"/>
  <c r="K9" i="13" l="1"/>
  <c r="R10" i="13"/>
</calcChain>
</file>

<file path=xl/sharedStrings.xml><?xml version="1.0" encoding="utf-8"?>
<sst xmlns="http://schemas.openxmlformats.org/spreadsheetml/2006/main" count="4180" uniqueCount="460">
  <si>
    <t>MOLSON COORS BEVERAGE COMPANY</t>
  </si>
  <si>
    <t>2025 OUR IMPRINT REPORT</t>
  </si>
  <si>
    <t>FY 2024</t>
  </si>
  <si>
    <t>Last updated: 2025-06-06</t>
  </si>
  <si>
    <t>DATA APPENDIX</t>
  </si>
  <si>
    <t>TABLE OF CONTENTS</t>
  </si>
  <si>
    <t>DESCRIPTION</t>
  </si>
  <si>
    <t>COVERAGE (years)</t>
  </si>
  <si>
    <t>1. Facilities List</t>
  </si>
  <si>
    <t>List of facilites, country, region, business unit and type of output</t>
  </si>
  <si>
    <t>PEOPLE</t>
  </si>
  <si>
    <t>2. Workforce</t>
  </si>
  <si>
    <t>Employee age groups (full-time and hourly) by country, management, level, promotions, employee turnover rate</t>
  </si>
  <si>
    <t>-</t>
  </si>
  <si>
    <t>3. Safety</t>
  </si>
  <si>
    <t>LTIR and TRIR by region</t>
  </si>
  <si>
    <t>PLANET</t>
  </si>
  <si>
    <t>4. Scope 1 Emissions</t>
  </si>
  <si>
    <t>Scope 1 GHG emissions, natural gas and total thermal energy by facility</t>
  </si>
  <si>
    <t>5. Scope 2 Emissions</t>
  </si>
  <si>
    <t>Scope 2 GHG emissions market based, location based and total electricity by facility</t>
  </si>
  <si>
    <t>6. Total Energy</t>
  </si>
  <si>
    <t>Total energy consumption by facility</t>
  </si>
  <si>
    <t>7. Renewable Electricity</t>
  </si>
  <si>
    <t>Renewable electricity generated on-site and renewable electricity imported</t>
  </si>
  <si>
    <t>8. Scopes 1, 2 &amp; 3 Emissions by Region</t>
  </si>
  <si>
    <t>Absolute GHG emissions Scopes 1, 2 &amp; 3 by region</t>
  </si>
  <si>
    <t>9. Absolute Emissions in Our Value Chain</t>
  </si>
  <si>
    <t>Absolute GHG emissions by value chain segment</t>
  </si>
  <si>
    <t>10. Absolute Emissions by Scope 3 Categories</t>
  </si>
  <si>
    <t>Absolute GHG emissions by Scope 3 categories</t>
  </si>
  <si>
    <t>11. GHG Emissions Baseline Updates</t>
  </si>
  <si>
    <t>Description of 2016 GHG emissions baseline adjustments and improvement of data sources</t>
  </si>
  <si>
    <t>12. Water-to-Product Ratio</t>
  </si>
  <si>
    <t>Water use as water-to-product ratio</t>
  </si>
  <si>
    <t>13. Water Usage by Source</t>
  </si>
  <si>
    <t>Water usage by source (municipal, ground and surface) and water returned to source, by region</t>
  </si>
  <si>
    <t>14. Water Used to Grow Barley</t>
  </si>
  <si>
    <t xml:space="preserve">Water used to grow barley in the US </t>
  </si>
  <si>
    <t>15. Water Restoration Projects</t>
  </si>
  <si>
    <t>Water restoration projects in the US</t>
  </si>
  <si>
    <t>16. Waste Management</t>
  </si>
  <si>
    <t>Waste to landfill, incineration, energy, compost &amp; soil amendment, recycled and reused, by region</t>
  </si>
  <si>
    <t>GOVERNANCE</t>
  </si>
  <si>
    <t>17. Policies</t>
  </si>
  <si>
    <t>Links to key policies</t>
  </si>
  <si>
    <t>current</t>
  </si>
  <si>
    <t>18. Political Contributions</t>
  </si>
  <si>
    <t>Political contributions in the US and Canada</t>
  </si>
  <si>
    <t>2025 OUR IMPRINT REPORT | FY 2024</t>
  </si>
  <si>
    <t>FACILITIES LIST</t>
  </si>
  <si>
    <t>Facility</t>
  </si>
  <si>
    <t>Country</t>
  </si>
  <si>
    <t>Production output</t>
  </si>
  <si>
    <t>Region</t>
  </si>
  <si>
    <t>Business Unit</t>
  </si>
  <si>
    <t>Facilities included in GHG emissions assesment 
(Tabs 4 to 11) and water usage by source (Tab 13)</t>
  </si>
  <si>
    <t>Facilities included in water-to-product (hl/hl) metric (Tab 12)</t>
  </si>
  <si>
    <t>Facilities included in zero waste to landfill goal and in waste management data 
(Tab 16)</t>
  </si>
  <si>
    <t>Notes</t>
  </si>
  <si>
    <t>Large and directly managed small facilities, container plants, malting, yeast and hops plants, distribution centers and offices</t>
  </si>
  <si>
    <t>Facilities with 75 or more employees</t>
  </si>
  <si>
    <t>AMERICAS</t>
  </si>
  <si>
    <t>Canada</t>
  </si>
  <si>
    <t>Creemore Springs</t>
  </si>
  <si>
    <t>Beer</t>
  </si>
  <si>
    <t>Americas</t>
  </si>
  <si>
    <t>X</t>
  </si>
  <si>
    <t>Fraser Valley</t>
  </si>
  <si>
    <t>Started operations in 2020</t>
  </si>
  <si>
    <t>Granville</t>
  </si>
  <si>
    <t>Longueuil</t>
  </si>
  <si>
    <t>Started operations in 2022</t>
  </si>
  <si>
    <t>Moncton</t>
  </si>
  <si>
    <t>Montreal</t>
  </si>
  <si>
    <t>Closed/sold in 2021</t>
  </si>
  <si>
    <t>St. John's</t>
  </si>
  <si>
    <t>Toronto</t>
  </si>
  <si>
    <t>Vancouver</t>
  </si>
  <si>
    <t>Closed/sold in 2019</t>
  </si>
  <si>
    <t>Canada Distribution Centers</t>
  </si>
  <si>
    <t>Distribution</t>
  </si>
  <si>
    <t>Carlingview</t>
  </si>
  <si>
    <t>Offices</t>
  </si>
  <si>
    <t>Granville Distribution</t>
  </si>
  <si>
    <t>Closed/sold in 2017</t>
  </si>
  <si>
    <t>United States</t>
  </si>
  <si>
    <t>Albany</t>
  </si>
  <si>
    <t>Crispin</t>
  </si>
  <si>
    <t>Closed/sold in 2018</t>
  </si>
  <si>
    <t>Eden</t>
  </si>
  <si>
    <t>Closed/sold in 2016</t>
  </si>
  <si>
    <t>Fort Worth</t>
  </si>
  <si>
    <t>Golden</t>
  </si>
  <si>
    <t>Irwindale</t>
  </si>
  <si>
    <t>Closed/sold in 2020</t>
  </si>
  <si>
    <t>Leinenkugel's 10th Street</t>
  </si>
  <si>
    <t>Leinenkugel's Chippewa Falls</t>
  </si>
  <si>
    <t xml:space="preserve">This facility did not have ≥75 employees in 2023 </t>
  </si>
  <si>
    <t>Milwaukee</t>
  </si>
  <si>
    <t>Shenandoah</t>
  </si>
  <si>
    <t>Trenton</t>
  </si>
  <si>
    <t>Rocky Mountain Metal Container - Ends (RMMC Ends)</t>
  </si>
  <si>
    <t>Can ends</t>
  </si>
  <si>
    <t>Rocky Mountain Metal Container (RMMC)</t>
  </si>
  <si>
    <t>Cans</t>
  </si>
  <si>
    <t>Coors Distributing Company (CDC)</t>
  </si>
  <si>
    <t>Location added to reporting as of 2023</t>
  </si>
  <si>
    <t>Rocky Mountain Bottle Company (RMBC)</t>
  </si>
  <si>
    <t>Glass</t>
  </si>
  <si>
    <t>Watertown Hops</t>
  </si>
  <si>
    <t>Hops</t>
  </si>
  <si>
    <t>Golden Malting</t>
  </si>
  <si>
    <t>Malt</t>
  </si>
  <si>
    <t>Milwaukee Corporate</t>
  </si>
  <si>
    <t>Data reported separately since 2024</t>
  </si>
  <si>
    <t>Golden Fleet</t>
  </si>
  <si>
    <t>Other</t>
  </si>
  <si>
    <t>Data reported separately since 2022</t>
  </si>
  <si>
    <t>Golden Wastewater Treatment Plant &amp; Others</t>
  </si>
  <si>
    <t>Golden Yeast Drying Plant (YDP)</t>
  </si>
  <si>
    <t>Yeast</t>
  </si>
  <si>
    <t>Data from site reported separately since 2018</t>
  </si>
  <si>
    <t>EMEA&amp;APAC</t>
  </si>
  <si>
    <t>Central and Eastern Europe (CEE)</t>
  </si>
  <si>
    <t>Haskovo</t>
  </si>
  <si>
    <t>Bulgaria</t>
  </si>
  <si>
    <t>CEE</t>
  </si>
  <si>
    <t>Plovdiv</t>
  </si>
  <si>
    <t>Acquired in 2020</t>
  </si>
  <si>
    <t>Grif</t>
  </si>
  <si>
    <t>Croatia</t>
  </si>
  <si>
    <t>Acquired in 2019</t>
  </si>
  <si>
    <t>Vukovar</t>
  </si>
  <si>
    <t>Zagreb</t>
  </si>
  <si>
    <t>Ostrava</t>
  </si>
  <si>
    <t>Czech Republic</t>
  </si>
  <si>
    <t>Pardubice</t>
  </si>
  <si>
    <t>Acquired in 2020 and closed/sold in 2022</t>
  </si>
  <si>
    <t>Smíchov</t>
  </si>
  <si>
    <t>Bőcs</t>
  </si>
  <si>
    <t>Hungary</t>
  </si>
  <si>
    <t>Nikšić</t>
  </si>
  <si>
    <t>Montenegro</t>
  </si>
  <si>
    <r>
      <t>Ploie</t>
    </r>
    <r>
      <rPr>
        <sz val="11"/>
        <color theme="1"/>
        <rFont val="Calibri"/>
        <family val="2"/>
        <scheme val="minor"/>
      </rPr>
      <t>şti</t>
    </r>
  </si>
  <si>
    <t>Romania</t>
  </si>
  <si>
    <t>Apatin</t>
  </si>
  <si>
    <t>Serbia</t>
  </si>
  <si>
    <t>Našice</t>
  </si>
  <si>
    <t>Acquired in 2024</t>
  </si>
  <si>
    <t>Rijeka</t>
  </si>
  <si>
    <t xml:space="preserve">Varaždin </t>
  </si>
  <si>
    <t xml:space="preserve">Virovitica </t>
  </si>
  <si>
    <t>Zaprešić</t>
  </si>
  <si>
    <t>Acquired in 2017</t>
  </si>
  <si>
    <t>Čačak</t>
  </si>
  <si>
    <t>Indjija</t>
  </si>
  <si>
    <t>Kruševac POCM</t>
  </si>
  <si>
    <t>Kula POCM</t>
  </si>
  <si>
    <t>Mladenovac</t>
  </si>
  <si>
    <t>Niš</t>
  </si>
  <si>
    <t>Novi Sad</t>
  </si>
  <si>
    <t>Odžaci</t>
  </si>
  <si>
    <t>Šimanovci</t>
  </si>
  <si>
    <t>Acquired in 2020 and closed/sold in 2021</t>
  </si>
  <si>
    <t>Zemun POCM</t>
  </si>
  <si>
    <t>India</t>
  </si>
  <si>
    <t>Bhankarpur</t>
  </si>
  <si>
    <t>Patna</t>
  </si>
  <si>
    <t>Saha</t>
  </si>
  <si>
    <t>Western Europe (WE)</t>
  </si>
  <si>
    <t>Franciscan Well</t>
  </si>
  <si>
    <t>Ireland</t>
  </si>
  <si>
    <t>WE</t>
  </si>
  <si>
    <t>Birradamare</t>
  </si>
  <si>
    <t>Italy</t>
  </si>
  <si>
    <t>Acquired in 2018 and closed/sold in 2023</t>
  </si>
  <si>
    <t>La Sagra</t>
  </si>
  <si>
    <t>Spain</t>
  </si>
  <si>
    <t>Acquired in 2018</t>
  </si>
  <si>
    <t>Aspall</t>
  </si>
  <si>
    <t>United Kingdom</t>
  </si>
  <si>
    <t>Cyder</t>
  </si>
  <si>
    <t>Burton</t>
  </si>
  <si>
    <t>Burtonwood</t>
  </si>
  <si>
    <t>Hop Stuff</t>
  </si>
  <si>
    <t>Acquired in 2020 and closed/sold in 2020</t>
  </si>
  <si>
    <t>Sharp's</t>
  </si>
  <si>
    <t>Tadcaster</t>
  </si>
  <si>
    <t>National Distribution Centre (NDC)</t>
  </si>
  <si>
    <t>Burton High St.</t>
  </si>
  <si>
    <t>Cardiff</t>
  </si>
  <si>
    <t>Whetmore</t>
  </si>
  <si>
    <t>Closed/sold in 2022</t>
  </si>
  <si>
    <t>EMPLOYEE AGE GROUPS*</t>
  </si>
  <si>
    <t>Coverage</t>
  </si>
  <si>
    <t>Count</t>
  </si>
  <si>
    <t>% of
total</t>
  </si>
  <si>
    <t>Age Group</t>
  </si>
  <si>
    <t>&lt;30</t>
  </si>
  <si>
    <t>30-39</t>
  </si>
  <si>
    <t>40-49</t>
  </si>
  <si>
    <t>50-59</t>
  </si>
  <si>
    <t>60+</t>
  </si>
  <si>
    <t>%</t>
  </si>
  <si>
    <t>Global 2020</t>
  </si>
  <si>
    <t>Global 2021</t>
  </si>
  <si>
    <t>Global 2022</t>
  </si>
  <si>
    <t>Global 2023</t>
  </si>
  <si>
    <t>Global 2024</t>
  </si>
  <si>
    <t>Bosnia and Herzegovina</t>
  </si>
  <si>
    <t>Latin America (Brazil, Chile, Colombia, Dominican Republic, Honduras, Mexico, Panama, Paraguay and Trinidad and Tobago)</t>
  </si>
  <si>
    <t>Slovakia</t>
  </si>
  <si>
    <t>Other (Australia, Italy, Japan, Moldova, Singapore, South Africa, South Korea, Spain, Sweden, Ukraine)</t>
  </si>
  <si>
    <t>MANAGEMENT AGE GROUPS**</t>
  </si>
  <si>
    <t>% of 
total</t>
  </si>
  <si>
    <t>GBS Romania</t>
  </si>
  <si>
    <t>2024 - EMPLOYEE AGE GROUPS BY LEVEL</t>
  </si>
  <si>
    <t>Level</t>
  </si>
  <si>
    <t>Executive***</t>
  </si>
  <si>
    <t>Management</t>
  </si>
  <si>
    <t>Rest Salaried</t>
  </si>
  <si>
    <t>Hourly</t>
  </si>
  <si>
    <t>PROMOTIONS</t>
  </si>
  <si>
    <t>EMPLOYEE TURNOVER RATE (%)</t>
  </si>
  <si>
    <t>*Full-time salaried and hourly employees. It does not include temporary, part-time and employees on paid leave (approximately 1,300 employees)</t>
  </si>
  <si>
    <t>**Sr Manager and above</t>
  </si>
  <si>
    <t>***CEO and direct reports</t>
  </si>
  <si>
    <t>SAFETY</t>
  </si>
  <si>
    <t>Employee Hours</t>
  </si>
  <si>
    <t>Lost Time Incidents</t>
  </si>
  <si>
    <t>LTIR</t>
  </si>
  <si>
    <t>Recordable Incidents</t>
  </si>
  <si>
    <t>TRIR</t>
  </si>
  <si>
    <t>Global</t>
  </si>
  <si>
    <t>Central &amp; Eastern Europe</t>
  </si>
  <si>
    <t>Western Europe</t>
  </si>
  <si>
    <t>Metrics are for employees, which includes contractors whose daily activities are directed by Molson Coors</t>
  </si>
  <si>
    <t>Lost Time Incidents, LTIR, Recordable Incidents and TRIR are defined as set forth by the U.S. Occupational Safety &amp; Health Administration (OSHA);</t>
  </si>
  <si>
    <t>however, application of local country regulation and interpretations of definitions (e.g., work related) varies across facilties</t>
  </si>
  <si>
    <r>
      <rPr>
        <b/>
        <sz val="14"/>
        <color rgb="FF000000"/>
        <rFont val="Calibri"/>
        <family val="2"/>
      </rPr>
      <t>SCOPE 1 EMISSIONS (tCO</t>
    </r>
    <r>
      <rPr>
        <b/>
        <vertAlign val="subscript"/>
        <sz val="14"/>
        <color rgb="FF000000"/>
        <rFont val="Calibri"/>
        <family val="2"/>
      </rPr>
      <t>2</t>
    </r>
    <r>
      <rPr>
        <b/>
        <sz val="14"/>
        <color rgb="FF000000"/>
        <rFont val="Calibri"/>
        <family val="2"/>
      </rPr>
      <t>e)</t>
    </r>
  </si>
  <si>
    <r>
      <t>Sm</t>
    </r>
    <r>
      <rPr>
        <sz val="11"/>
        <color theme="1"/>
        <rFont val="Calibri"/>
        <family val="2"/>
        <scheme val="minor"/>
      </rPr>
      <t>íchov</t>
    </r>
  </si>
  <si>
    <r>
      <t>B</t>
    </r>
    <r>
      <rPr>
        <sz val="11"/>
        <color theme="1"/>
        <rFont val="Calibri"/>
        <family val="2"/>
        <scheme val="minor"/>
      </rPr>
      <t>őcs</t>
    </r>
  </si>
  <si>
    <r>
      <t>Nik</t>
    </r>
    <r>
      <rPr>
        <sz val="11"/>
        <color theme="1"/>
        <rFont val="Calibri"/>
        <family val="2"/>
        <scheme val="minor"/>
      </rPr>
      <t>šić</t>
    </r>
  </si>
  <si>
    <t>NATURAL GAS (MJ)</t>
  </si>
  <si>
    <t>GLOBAL</t>
  </si>
  <si>
    <t>TOTAL THERMAL ENERGY (MJ)</t>
  </si>
  <si>
    <r>
      <rPr>
        <b/>
        <sz val="14"/>
        <color rgb="FF000000"/>
        <rFont val="Calibri"/>
        <family val="2"/>
      </rPr>
      <t>SCOPE 2 EMISSIONS - MARKET BASED (tCO</t>
    </r>
    <r>
      <rPr>
        <b/>
        <vertAlign val="subscript"/>
        <sz val="14"/>
        <color rgb="FF000000"/>
        <rFont val="Calibri"/>
        <family val="2"/>
      </rPr>
      <t>2</t>
    </r>
    <r>
      <rPr>
        <b/>
        <sz val="14"/>
        <color rgb="FF000000"/>
        <rFont val="Calibri"/>
        <family val="2"/>
      </rPr>
      <t>e)</t>
    </r>
  </si>
  <si>
    <r>
      <rPr>
        <b/>
        <sz val="14"/>
        <color rgb="FF000000"/>
        <rFont val="Calibri"/>
        <family val="2"/>
      </rPr>
      <t>SCOPE 2 EMISSIONS - LOCATION BASED (tCO</t>
    </r>
    <r>
      <rPr>
        <b/>
        <vertAlign val="subscript"/>
        <sz val="14"/>
        <color rgb="FF000000"/>
        <rFont val="Calibri"/>
        <family val="2"/>
      </rPr>
      <t>2</t>
    </r>
    <r>
      <rPr>
        <b/>
        <sz val="14"/>
        <color rgb="FF000000"/>
        <rFont val="Calibri"/>
        <family val="2"/>
      </rPr>
      <t>e)</t>
    </r>
  </si>
  <si>
    <t>TOTAL ELECTRICITY (MJ)</t>
  </si>
  <si>
    <t>TOTAL ENERGY (MJ)</t>
  </si>
  <si>
    <t>Total Canada</t>
  </si>
  <si>
    <t>Total United States</t>
  </si>
  <si>
    <t>Total AMERICAS</t>
  </si>
  <si>
    <t>Total CEE</t>
  </si>
  <si>
    <t>Total India</t>
  </si>
  <si>
    <t>Total WE</t>
  </si>
  <si>
    <t>Total EMEA&amp;APAC</t>
  </si>
  <si>
    <t>RENEWABLE ELECTRICITY (kWh)</t>
  </si>
  <si>
    <t>Renewable Electricity Generated On-Site</t>
  </si>
  <si>
    <t>Renewable Interconnected Grid Electricity Sourced via Contract</t>
  </si>
  <si>
    <t>Electricity Generated On-Site from Renewable Sources</t>
  </si>
  <si>
    <r>
      <rPr>
        <b/>
        <sz val="14"/>
        <color rgb="FF000000"/>
        <rFont val="Calibri"/>
        <family val="2"/>
      </rPr>
      <t>SCOPES 1, 2 &amp; 3 BY REGION (tCO</t>
    </r>
    <r>
      <rPr>
        <b/>
        <vertAlign val="subscript"/>
        <sz val="14"/>
        <color rgb="FF000000"/>
        <rFont val="Calibri"/>
        <family val="2"/>
      </rPr>
      <t>2</t>
    </r>
    <r>
      <rPr>
        <b/>
        <sz val="14"/>
        <color rgb="FF000000"/>
        <rFont val="Calibri"/>
        <family val="2"/>
      </rPr>
      <t>e)</t>
    </r>
  </si>
  <si>
    <t>Scope 1</t>
  </si>
  <si>
    <t>Scope 2</t>
  </si>
  <si>
    <t>Scope 3</t>
  </si>
  <si>
    <t>Total</t>
  </si>
  <si>
    <t>Scope 2 emissions are market-based</t>
  </si>
  <si>
    <t>CEE: Central &amp; Eastern Europe</t>
  </si>
  <si>
    <t>WE: Western Europe</t>
  </si>
  <si>
    <t>North America</t>
  </si>
  <si>
    <t>MC International</t>
  </si>
  <si>
    <t>Miller Coors (US)</t>
  </si>
  <si>
    <t>Central Europe</t>
  </si>
  <si>
    <t>UK &amp; Ireland</t>
  </si>
  <si>
    <r>
      <t xml:space="preserve">2016 </t>
    </r>
    <r>
      <rPr>
        <b/>
        <sz val="11"/>
        <color rgb="FFFFFFFF"/>
        <rFont val="Calibri"/>
        <family val="2"/>
        <scheme val="minor"/>
      </rPr>
      <t>baseline adjusted in 2024</t>
    </r>
  </si>
  <si>
    <t>See details of baseline adjustments on Tab 11</t>
  </si>
  <si>
    <r>
      <t xml:space="preserve">2016 </t>
    </r>
    <r>
      <rPr>
        <b/>
        <sz val="11"/>
        <color rgb="FFFFFFFF"/>
        <rFont val="Calibri"/>
        <family val="2"/>
        <scheme val="minor"/>
      </rPr>
      <t>baseline adjusted in 2023</t>
    </r>
  </si>
  <si>
    <r>
      <t>ABSOLUTE GHG EMISSIONS BY CATEGORIES GHG EMISSIONS PROTOCOL (tCO</t>
    </r>
    <r>
      <rPr>
        <b/>
        <vertAlign val="subscript"/>
        <sz val="14"/>
        <color theme="1"/>
        <rFont val="Calibri"/>
        <family val="2"/>
        <scheme val="minor"/>
      </rPr>
      <t>2</t>
    </r>
    <r>
      <rPr>
        <b/>
        <sz val="14"/>
        <color theme="1"/>
        <rFont val="Calibri"/>
        <family val="2"/>
        <scheme val="minor"/>
      </rPr>
      <t>e)</t>
    </r>
  </si>
  <si>
    <t>Value Chain Segment</t>
  </si>
  <si>
    <t>Agriculture</t>
  </si>
  <si>
    <t>Processing of ingredients</t>
  </si>
  <si>
    <t>Beverage manufacturing</t>
  </si>
  <si>
    <t>Packaging materials</t>
  </si>
  <si>
    <t>Logistics</t>
  </si>
  <si>
    <t>Product cooling</t>
  </si>
  <si>
    <t>Other: Starting in 2023, this item includes third-party volumes (imports, licensed, factored, distribution agreement, outsourced), chemicals used in manufacturing, business travel, company vehicles and offices</t>
  </si>
  <si>
    <r>
      <t>ABSOLUTE GHG EMISSIONS BY CATEGORIES OF SCOPE 3 (tCO</t>
    </r>
    <r>
      <rPr>
        <b/>
        <vertAlign val="subscript"/>
        <sz val="14"/>
        <color theme="1"/>
        <rFont val="Calibri"/>
        <family val="2"/>
        <scheme val="minor"/>
      </rPr>
      <t>2</t>
    </r>
    <r>
      <rPr>
        <b/>
        <sz val="14"/>
        <color theme="1"/>
        <rFont val="Calibri"/>
        <family val="2"/>
        <scheme val="minor"/>
      </rPr>
      <t>e)</t>
    </r>
  </si>
  <si>
    <t>Category</t>
  </si>
  <si>
    <t>Activities Included</t>
  </si>
  <si>
    <t>3.1 Purchased goods and services</t>
  </si>
  <si>
    <r>
      <t>- Field emissions from fertilizer application in third-party farms
- Emissions from manufacture of inputs used in third-party farms (fertilizers, pesticides and herbicides)
- Fuel combustion and generation of grid electricity consumed in third-party farms
- Upstream emissions of fuels and electricity consumed in third-party farms
- Emissions from production of malt and syrups sourced from third parties
- Emissions from manufacture of packaging materials sourced from third parties
- Embodied emissions of purchased CO</t>
    </r>
    <r>
      <rPr>
        <vertAlign val="subscript"/>
        <sz val="9"/>
        <color theme="1"/>
        <rFont val="Calibri"/>
        <family val="2"/>
        <scheme val="minor"/>
      </rPr>
      <t>2</t>
    </r>
    <r>
      <rPr>
        <sz val="9"/>
        <color theme="1"/>
        <rFont val="Calibri"/>
        <family val="2"/>
        <scheme val="minor"/>
      </rPr>
      <t xml:space="preserve"> 
- Emissions associated with off-site treatment of incoming water (applicable only to municipal water)
- Embodied emissions of chemicals
- Cradle-to-gate emissions of imports, factored and outsourced products</t>
    </r>
  </si>
  <si>
    <t>3.3 Fuel and energy related activities</t>
  </si>
  <si>
    <t>- Upstream emissions of grid electricity and fuel referred to under Scopes 1 &amp; 2
- Upstream emissions of fuels and electricity consumed in Colorado packaging manufacturing sites
- Upstream emissions of fuels, electricity and purchased steam consumed in breweries
- Upstream emissions of fuels and electricity consumed in owned offices not covered by consumptions reported by the breweries</t>
  </si>
  <si>
    <t>3.4 Upstream transportation and distribution</t>
  </si>
  <si>
    <t>- Emissions associated with the delivery of brewing ingredients and key packaging materials to site</t>
  </si>
  <si>
    <t>3.5 Waste generated in operations</t>
  </si>
  <si>
    <t>- Emissions associated with off-site treatment of effluent discharged untreated to the municipal wastewater network</t>
  </si>
  <si>
    <t>3.6 Business travel</t>
  </si>
  <si>
    <t xml:space="preserve">- Emissions from employee travel by air and rail for business related activities </t>
  </si>
  <si>
    <t>3.9 Downstream transportation and distribution</t>
  </si>
  <si>
    <t>- Generation and upstream emissions of electricity consumed by non-owned cooling equipment (fridges on-trade and off-trade, draught cooling equipment)
- Refrigerant gas losses from non-owned cooling equipment</t>
  </si>
  <si>
    <t>3.13 Downstream leased assets</t>
  </si>
  <si>
    <t>- Generation and upstream emissions of electricity consumed by MCBC owned cooling equipment (fridges on-trade and off-trade, draught cooling equipment)
- Refrigerant gas losses from MCBC owned cooling equipment</t>
  </si>
  <si>
    <t>3.14 Franchises</t>
  </si>
  <si>
    <t>- Emissions from third-party manufacturing under license (including only licensee’s Scope 1 &amp; 2 emissions attributable to MCBC’s brands)</t>
  </si>
  <si>
    <t>GHG EMISSIONS BASELINE UPDATES</t>
  </si>
  <si>
    <t xml:space="preserve">In 2024 we made a minor adjustment to the 2016 baseline based on the results from the regular annual review of emissions sources </t>
  </si>
  <si>
    <t>and factors. The following changes were made:</t>
  </si>
  <si>
    <t>Correction of UK growers data inputs</t>
  </si>
  <si>
    <t>Correction of emissions factors applied to chemicals to account for product concentration</t>
  </si>
  <si>
    <t>Correction of units of Ecolab products in Canada</t>
  </si>
  <si>
    <t>Change of emissions factor for kieselguhr and other filtration materials</t>
  </si>
  <si>
    <t>Addition of natural gas consumed by Coors Distribution Center</t>
  </si>
  <si>
    <t>Addition of carriers other than DHL in the UK</t>
  </si>
  <si>
    <t>Update of road blend fuel emissions factors for distribution and company cars</t>
  </si>
  <si>
    <t>Update of packaging supplier emissions</t>
  </si>
  <si>
    <r>
      <t>Update of E</t>
    </r>
    <r>
      <rPr>
        <vertAlign val="subscript"/>
        <sz val="11"/>
        <rFont val="Calibri"/>
        <family val="2"/>
      </rPr>
      <t>v</t>
    </r>
    <r>
      <rPr>
        <sz val="11"/>
        <rFont val="Calibri"/>
        <family val="2"/>
      </rPr>
      <t xml:space="preserve"> and E</t>
    </r>
    <r>
      <rPr>
        <vertAlign val="subscript"/>
        <sz val="11"/>
        <rFont val="Calibri"/>
        <family val="2"/>
      </rPr>
      <t>recyclingEoL</t>
    </r>
    <r>
      <rPr>
        <sz val="11"/>
        <rFont val="Calibri"/>
        <family val="2"/>
      </rPr>
      <t xml:space="preserve"> parameters in Circular Footprint Formula (packaging materials) </t>
    </r>
  </si>
  <si>
    <r>
      <t>Update of O-I emissions, now referring to kgCO</t>
    </r>
    <r>
      <rPr>
        <vertAlign val="subscript"/>
        <sz val="11"/>
        <rFont val="Calibri"/>
        <family val="2"/>
      </rPr>
      <t>2</t>
    </r>
    <r>
      <rPr>
        <sz val="11"/>
        <rFont val="Calibri"/>
        <family val="2"/>
      </rPr>
      <t>e/t packed instead of kgCO</t>
    </r>
    <r>
      <rPr>
        <vertAlign val="subscript"/>
        <sz val="11"/>
        <rFont val="Calibri"/>
        <family val="2"/>
      </rPr>
      <t>2</t>
    </r>
    <r>
      <rPr>
        <sz val="11"/>
        <rFont val="Calibri"/>
        <family val="2"/>
      </rPr>
      <t>e/t melted</t>
    </r>
  </si>
  <si>
    <t xml:space="preserve">In 2023 we adjusted the 2016 baseline slightly, based on the boundary review completed for preparing our near- and long-term net-zero targets </t>
  </si>
  <si>
    <t>for submittal to SBTi; we also improved some data sources. The following changes were made:</t>
  </si>
  <si>
    <t>Change in electricity emissions factor in Colorado, US, facilities</t>
  </si>
  <si>
    <t>Addition of National Distribution Centre (NDC), UK</t>
  </si>
  <si>
    <r>
      <t>Use of raw material CO</t>
    </r>
    <r>
      <rPr>
        <vertAlign val="subscript"/>
        <sz val="11"/>
        <rFont val="Calibri"/>
        <family val="2"/>
        <scheme val="minor"/>
      </rPr>
      <t>2</t>
    </r>
    <r>
      <rPr>
        <sz val="11"/>
        <rFont val="Calibri"/>
        <family val="2"/>
        <scheme val="minor"/>
      </rPr>
      <t xml:space="preserve"> emissions reported in e-GGRT instead of estimate based on share of virgin materials and industry benchmark</t>
    </r>
  </si>
  <si>
    <t>Inclusion of biogas emissions, Scope 1</t>
  </si>
  <si>
    <r>
      <t>Addition of purchased CO</t>
    </r>
    <r>
      <rPr>
        <vertAlign val="subscript"/>
        <sz val="11"/>
        <color rgb="FF000000"/>
        <rFont val="Calibri"/>
        <family val="2"/>
        <scheme val="minor"/>
      </rPr>
      <t>2</t>
    </r>
    <r>
      <rPr>
        <sz val="11"/>
        <color rgb="FF000000"/>
        <rFont val="Calibri"/>
        <family val="2"/>
        <scheme val="minor"/>
      </rPr>
      <t xml:space="preserve"> embodied emissions</t>
    </r>
  </si>
  <si>
    <t>Addition of Golden, Colorado, fleet fuel consumption</t>
  </si>
  <si>
    <t>Addition of Sharp’s fleet - Tier 1 logistics</t>
  </si>
  <si>
    <t>Addition of Coors Distribution Company (CDC) fleet - Tier 1 logistics</t>
  </si>
  <si>
    <t>Reclassification of Tier 1 owned fleet to Tier 2 in Montenegro, and removal of gap filling for Tier 2</t>
  </si>
  <si>
    <t>Addition of company cars fuel usage in Romania</t>
  </si>
  <si>
    <t>Addition of UK company cars mileage</t>
  </si>
  <si>
    <t>Inbound logistics of ingredients - Update of distance uplift to 25% (BIER guidance)</t>
  </si>
  <si>
    <t>Inbound logistics of ingredients - Update of diesel emission factor to road diesel blend rather than 100% mineral diesel</t>
  </si>
  <si>
    <t>Addition of exports to Latin America</t>
  </si>
  <si>
    <t>Change in diesel emission factor for on-farm fuel use</t>
  </si>
  <si>
    <t>Addition of 2016 emissions from unmalted barley in Croatia, Hungary and Serbia</t>
  </si>
  <si>
    <t>Update of UK agriculture data using grower’s data</t>
  </si>
  <si>
    <t>Update of type of fertilizer split in US</t>
  </si>
  <si>
    <t>Update of US barley yield data source</t>
  </si>
  <si>
    <t>Update of US irrigation assumptions (% of flood irrigation, % of diesel/electric pumps)</t>
  </si>
  <si>
    <t>Update of data source for quantity of water irrigation</t>
  </si>
  <si>
    <t>Addition of growing emissions from hops</t>
  </si>
  <si>
    <t>Addition of processing emissions from hops</t>
  </si>
  <si>
    <t>Update of default energy intensity for malting</t>
  </si>
  <si>
    <t>Correction of extrapolation assumptions in business travel</t>
  </si>
  <si>
    <t>Addition of emissions from chemicals used in beverage manufacturing</t>
  </si>
  <si>
    <t>Update of supplier data for Encirc, Vetropak, O-I</t>
  </si>
  <si>
    <t>Use of supplier specific factors for corrugate and paperboard where available</t>
  </si>
  <si>
    <t>Update of recycling rates for glass in the US and Canada; now using figures from US EPA</t>
  </si>
  <si>
    <t>Review of LHV of materials for incineration calculations in CFF</t>
  </si>
  <si>
    <t>Inclusion of heat and elec output from incinerator and using XER.elec and XER.heat from EU reference document</t>
  </si>
  <si>
    <t>Correction of negative numbers in SKU data to zero</t>
  </si>
  <si>
    <t>Can manufacturing - Remotion of small primary ingot input to secondary ingot; now accounting for wastage of sheet in can manufacturing</t>
  </si>
  <si>
    <t>Use of supplier specific factors for ingot and sheet rolling where available</t>
  </si>
  <si>
    <t>Remotion of emissions contribution from refrigeration at home</t>
  </si>
  <si>
    <t>Addition of imports, licensed, factored and outsourced volumes</t>
  </si>
  <si>
    <t>WATER-TO-PRODUCT RATIO (hl/hl)</t>
  </si>
  <si>
    <t>See facilities included on Tab 1. Facilities List</t>
  </si>
  <si>
    <t>WATER USAGE (000 hl)</t>
  </si>
  <si>
    <t>Source</t>
  </si>
  <si>
    <t xml:space="preserve">See facilities included on Tab 1. Facilities List. Geographic units reported according to company's structure each year. </t>
  </si>
  <si>
    <t>CEE: Central &amp; Eastern Europe; WE: Western Europe</t>
  </si>
  <si>
    <t xml:space="preserve">Municipal </t>
  </si>
  <si>
    <t xml:space="preserve">Ground </t>
  </si>
  <si>
    <t>Surface</t>
  </si>
  <si>
    <t>Total water usage</t>
  </si>
  <si>
    <t xml:space="preserve">Americas </t>
  </si>
  <si>
    <t>US</t>
  </si>
  <si>
    <t>Europe</t>
  </si>
  <si>
    <t xml:space="preserve">Total </t>
  </si>
  <si>
    <r>
      <rPr>
        <b/>
        <sz val="14"/>
        <color rgb="FF000000"/>
        <rFont val="Calibri"/>
        <family val="2"/>
      </rPr>
      <t>WATER USED TO GROW BARLEY IN THE US (m</t>
    </r>
    <r>
      <rPr>
        <b/>
        <vertAlign val="superscript"/>
        <sz val="14"/>
        <color rgb="FF000000"/>
        <rFont val="Calibri"/>
        <family val="2"/>
      </rPr>
      <t>3</t>
    </r>
    <r>
      <rPr>
        <b/>
        <sz val="14"/>
        <color rgb="FF000000"/>
        <rFont val="Calibri"/>
        <family val="2"/>
      </rPr>
      <t>/metric ton barley harvested)</t>
    </r>
  </si>
  <si>
    <t>Data from farmers with whom we contract directly</t>
  </si>
  <si>
    <t>WATER RESTORATION PROJECTS IN THE US</t>
  </si>
  <si>
    <t>State</t>
  </si>
  <si>
    <t>Project</t>
  </si>
  <si>
    <t>Partner</t>
  </si>
  <si>
    <t>Project Objective</t>
  </si>
  <si>
    <t>Activities</t>
  </si>
  <si>
    <t>Activity Timeline</t>
  </si>
  <si>
    <t>Molson Coors Benefit Adjusted for Cost-share (million gallons of water)</t>
  </si>
  <si>
    <t>Cumulative through 2024</t>
  </si>
  <si>
    <t>Colorado</t>
  </si>
  <si>
    <t>Fire Management in the Front Range Forests of Colorado</t>
  </si>
  <si>
    <t>TNC</t>
  </si>
  <si>
    <t>Improve forest conditions to protect nature, safeguard communities and secure vital water supplies</t>
  </si>
  <si>
    <t>Completed thinning and prescribed burns with Jefferson Conservation District on 52 acres in 2016. Implemented forest thinning and prescribed burns in the Upper South Platte (CUSP) on 275 acres through 2017. 260 acres treated in 2018. 140 acres treated in 2019. 26 acres treated in 2020. 70 acres treated in 2021. 165 acres treated in 2022. 171 acres treated in 2023. 40 acres treated in 2024.</t>
  </si>
  <si>
    <t>2016 - ongoing</t>
  </si>
  <si>
    <t>Texas</t>
  </si>
  <si>
    <t>Chambers Creek National Water Quality Initiative (NWQI)</t>
  </si>
  <si>
    <t>NRCS
Trinity Waters</t>
  </si>
  <si>
    <t>Implement conservation practices that improve water quality while maintaining agriculture productivity</t>
  </si>
  <si>
    <t>Range of agriculture conservation practices in the Chambers Creek watershed</t>
  </si>
  <si>
    <t>2012 - ongoing</t>
  </si>
  <si>
    <t>California</t>
  </si>
  <si>
    <t>American River Headwaters</t>
  </si>
  <si>
    <t>Ecologically based forest thinning for fire prevention. Approximately 30 acres have been treated with Molson Coors funding.</t>
  </si>
  <si>
    <t>2017 - 2019</t>
  </si>
  <si>
    <t>San Gabriel Complex Invasives Removal</t>
  </si>
  <si>
    <t>NRCS</t>
  </si>
  <si>
    <r>
      <t>Remove invasive plant species (</t>
    </r>
    <r>
      <rPr>
        <i/>
        <sz val="11"/>
        <color theme="1"/>
        <rFont val="Calibri"/>
        <family val="2"/>
        <scheme val="minor"/>
      </rPr>
      <t>Arundo donax</t>
    </r>
    <r>
      <rPr>
        <sz val="11"/>
        <color theme="1"/>
        <rFont val="Calibri"/>
        <family val="2"/>
        <scheme val="minor"/>
      </rPr>
      <t>) near Camp 19, Azuasa, CA, to recover native plant community</t>
    </r>
  </si>
  <si>
    <t>Treat approximately 37 acres for invasive species removal.</t>
  </si>
  <si>
    <r>
      <rPr>
        <i/>
        <sz val="11"/>
        <color theme="1"/>
        <rFont val="Calibri"/>
        <family val="2"/>
        <scheme val="minor"/>
      </rPr>
      <t>Arundo</t>
    </r>
    <r>
      <rPr>
        <sz val="11"/>
        <color theme="1"/>
        <rFont val="Calibri"/>
        <family val="2"/>
        <scheme val="minor"/>
      </rPr>
      <t xml:space="preserve"> Removal in LA’s Backyard Forest</t>
    </r>
  </si>
  <si>
    <t>NFF</t>
  </si>
  <si>
    <r>
      <t xml:space="preserve">Improve local water supplies by removing invasive species </t>
    </r>
    <r>
      <rPr>
        <i/>
        <sz val="11"/>
        <color theme="1"/>
        <rFont val="Calibri"/>
        <family val="2"/>
        <scheme val="minor"/>
      </rPr>
      <t>(Arundo donax)</t>
    </r>
  </si>
  <si>
    <r>
      <t>Eradicate giant reed (</t>
    </r>
    <r>
      <rPr>
        <i/>
        <sz val="11"/>
        <color theme="1"/>
        <rFont val="Calibri"/>
        <family val="2"/>
        <scheme val="minor"/>
      </rPr>
      <t>Arundo</t>
    </r>
    <r>
      <rPr>
        <sz val="11"/>
        <color theme="1"/>
        <rFont val="Calibri"/>
        <family val="2"/>
        <scheme val="minor"/>
      </rPr>
      <t>) to provide water back to local watersheds. Removal of 50 acres were completed through FY2017.</t>
    </r>
  </si>
  <si>
    <t>2016 - 2017</t>
  </si>
  <si>
    <t>Irwindale Brewery Turfgrass Removal</t>
  </si>
  <si>
    <t>Reduce water usage and conserve water</t>
  </si>
  <si>
    <t>Removed 12.5 acres of turfgrass at Irwindale Brewery and replaced with xeriscape. Xeriscape contains dryscaping (e.g., rocks, gravel, etc.) and native, heat and drought tolerant plants that require little or no irrigation.</t>
  </si>
  <si>
    <t>2014 - 2015</t>
  </si>
  <si>
    <t>WASTE MANAGEMENT (metric ton)</t>
  </si>
  <si>
    <t xml:space="preserve">Waste to landfill </t>
  </si>
  <si>
    <t>Waste to incineration</t>
  </si>
  <si>
    <t>Solid waste to energy</t>
  </si>
  <si>
    <t>Compost and soil amendment</t>
  </si>
  <si>
    <t>Waste recycled</t>
  </si>
  <si>
    <t>Waste reused</t>
  </si>
  <si>
    <t>Other waste*</t>
  </si>
  <si>
    <t>Total solid waste</t>
  </si>
  <si>
    <t>Percentage landfill/
total solid waste</t>
  </si>
  <si>
    <t>*Regulated waste, one-time project waste, etc.</t>
  </si>
  <si>
    <t xml:space="preserve">Solid waste to energy </t>
  </si>
  <si>
    <t xml:space="preserve">Compost and soil amendment </t>
  </si>
  <si>
    <t xml:space="preserve">Waste recycled </t>
  </si>
  <si>
    <t xml:space="preserve">Waste reused </t>
  </si>
  <si>
    <t>Other waste</t>
  </si>
  <si>
    <t xml:space="preserve">Total solid waste </t>
  </si>
  <si>
    <t xml:space="preserve">US </t>
  </si>
  <si>
    <t>MillerCoors (US)</t>
  </si>
  <si>
    <t xml:space="preserve">Canada </t>
  </si>
  <si>
    <t xml:space="preserve">Compost </t>
  </si>
  <si>
    <t>POLICIES</t>
  </si>
  <si>
    <t>Agricultural Brewing Ingredients Policy</t>
  </si>
  <si>
    <t>Alcohol Responsibility Policy</t>
  </si>
  <si>
    <r>
      <rPr>
        <b/>
        <sz val="11"/>
        <color rgb="FF000000"/>
        <rFont val="Calibri"/>
        <family val="2"/>
        <scheme val="minor"/>
      </rPr>
      <t>Animal Welfare</t>
    </r>
    <r>
      <rPr>
        <sz val="11"/>
        <color rgb="FF000000"/>
        <rFont val="Calibri"/>
        <family val="2"/>
        <scheme val="minor"/>
      </rPr>
      <t xml:space="preserve">
Molson Coors does not fund, conduct, or commission any tests on animals unless they are explicitly required by law.</t>
    </r>
  </si>
  <si>
    <t>Code of Business Conduct</t>
  </si>
  <si>
    <t>Employment Principles</t>
  </si>
  <si>
    <t>Energy Policy</t>
  </si>
  <si>
    <t>Environment, Health &amp; Safey (EHS) Commitment</t>
  </si>
  <si>
    <t>Global Tax Principles</t>
  </si>
  <si>
    <t>Packaging Policy</t>
  </si>
  <si>
    <t>Political Contributions Policy</t>
  </si>
  <si>
    <t>Privacy Policy</t>
  </si>
  <si>
    <t>Speaking Up Privacy Notice</t>
  </si>
  <si>
    <t>Standards for Business and Supply Partners</t>
  </si>
  <si>
    <r>
      <rPr>
        <b/>
        <sz val="11"/>
        <color rgb="FF000000"/>
        <rFont val="Calibri"/>
        <family val="2"/>
        <scheme val="minor"/>
      </rPr>
      <t>Statement on GMO Ingredients</t>
    </r>
    <r>
      <rPr>
        <sz val="11"/>
        <color rgb="FF000000"/>
        <rFont val="Calibri"/>
        <family val="2"/>
        <scheme val="minor"/>
      </rPr>
      <t xml:space="preserve">
We monitor public discussions regarding genetically modified ingredients and are in full compliance with health, food, safety, labeling and ingredient regulations in each of our markets.</t>
    </r>
  </si>
  <si>
    <r>
      <rPr>
        <b/>
        <sz val="11"/>
        <color rgb="FF000000"/>
        <rFont val="Calibri"/>
        <family val="2"/>
        <scheme val="minor"/>
      </rPr>
      <t>Volunteer Policy</t>
    </r>
    <r>
      <rPr>
        <sz val="11"/>
        <color rgb="FF000000"/>
        <rFont val="Calibri"/>
        <family val="2"/>
        <scheme val="minor"/>
      </rPr>
      <t xml:space="preserve">
We encourage our people to make a difference in their communities and to the environment, and support volunteering through company sponsored and other approved events.</t>
    </r>
  </si>
  <si>
    <t>Water Policy</t>
  </si>
  <si>
    <t>Fighting against Forced Labour and Child Labour in Supply Chains 2024</t>
  </si>
  <si>
    <t>Corporate Governance Statements</t>
  </si>
  <si>
    <t>Gender Pay Report 2022</t>
  </si>
  <si>
    <t>Modern Slavery Statement 2023</t>
  </si>
  <si>
    <t>UK Tax Strategy</t>
  </si>
  <si>
    <t>POLITICAL CONTRIBUTIONS (approximate amounts)</t>
  </si>
  <si>
    <t>US (USD)</t>
  </si>
  <si>
    <t>Contributions to candidates for federal, state and local offices, political entities and ballot initiatives</t>
  </si>
  <si>
    <t>Political Action Committee (PAC) and Conduit Committee contributions to candidates through voluntary contributions from a restricted class of eligible employees</t>
  </si>
  <si>
    <t>Canada (CAD)</t>
  </si>
  <si>
    <t>Corporate political contribution in select provinces where permitted by law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</si>
</sst>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43" formatCode="_(* #,##0.00_);_(* \(#,##0.00\);_(* &quot;-&quot;??_);_(@_)"/>
    <numFmt numFmtId="164" formatCode="0.0"/>
    <numFmt numFmtId="165" formatCode="0.0%"/>
    <numFmt numFmtId="166" formatCode="_-* #,##0.00_-;\-* #,##0.00_-;_-* &quot;-&quot;??_-;_-@_-"/>
    <numFmt numFmtId="167" formatCode="_-* #,##0_-;\-* #,##0_-;_-* &quot;-&quot;??_-;_-@_-"/>
    <numFmt numFmtId="168" formatCode="#,##0.0"/>
    <numFmt numFmtId="169" formatCode="&quot;$&quot;#,##0"/>
  </numFmts>
  <fonts count="59">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name val="Calibri"/>
      <family val="2"/>
    </font>
    <font>
      <sz val="11"/>
      <name val="Calibri"/>
      <family val="2"/>
      <scheme val="minor"/>
    </font>
    <font>
      <b/>
      <sz val="11"/>
      <name val="Calibri"/>
      <family val="2"/>
      <scheme val="minor"/>
    </font>
    <font>
      <b/>
      <sz val="11"/>
      <color rgb="FFFF0000"/>
      <name val="Calibri"/>
      <family val="2"/>
      <scheme val="minor"/>
    </font>
    <font>
      <u/>
      <sz val="11"/>
      <color theme="10"/>
      <name val="Calibri"/>
      <family val="2"/>
      <scheme val="minor"/>
    </font>
    <font>
      <b/>
      <sz val="14"/>
      <color theme="0"/>
      <name val="Calibri"/>
      <family val="2"/>
      <scheme val="minor"/>
    </font>
    <font>
      <i/>
      <sz val="10"/>
      <color rgb="FF0070C0"/>
      <name val="Calibri"/>
      <family val="2"/>
      <scheme val="minor"/>
    </font>
    <font>
      <b/>
      <sz val="11"/>
      <color rgb="FF000000"/>
      <name val="Calibri"/>
      <family val="2"/>
      <scheme val="minor"/>
    </font>
    <font>
      <sz val="11"/>
      <color rgb="FF000000"/>
      <name val="Calibri"/>
      <family val="2"/>
      <scheme val="minor"/>
    </font>
    <font>
      <i/>
      <sz val="11"/>
      <color theme="1"/>
      <name val="Calibri"/>
      <family val="2"/>
      <scheme val="minor"/>
    </font>
    <font>
      <b/>
      <sz val="10"/>
      <name val="Arial"/>
      <family val="2"/>
    </font>
    <font>
      <b/>
      <sz val="10"/>
      <color indexed="9"/>
      <name val="Arial"/>
      <family val="2"/>
    </font>
    <font>
      <b/>
      <sz val="14"/>
      <color theme="1"/>
      <name val="Calibri"/>
      <family val="2"/>
      <scheme val="minor"/>
    </font>
    <font>
      <b/>
      <vertAlign val="subscript"/>
      <sz val="14"/>
      <color theme="1"/>
      <name val="Calibri"/>
      <family val="2"/>
      <scheme val="minor"/>
    </font>
    <font>
      <sz val="11"/>
      <color rgb="FF000000"/>
      <name val="Calibri"/>
      <family val="2"/>
    </font>
    <font>
      <b/>
      <sz val="11"/>
      <color rgb="FF000000"/>
      <name val="Calibri"/>
      <family val="2"/>
    </font>
    <font>
      <b/>
      <sz val="10"/>
      <name val="Calibri"/>
      <family val="2"/>
      <scheme val="minor"/>
    </font>
    <font>
      <b/>
      <sz val="14"/>
      <name val="Calibri"/>
      <family val="2"/>
      <scheme val="minor"/>
    </font>
    <font>
      <b/>
      <sz val="12"/>
      <color theme="1"/>
      <name val="Calibri"/>
      <family val="2"/>
      <scheme val="minor"/>
    </font>
    <font>
      <i/>
      <sz val="11"/>
      <color theme="4"/>
      <name val="Calibri"/>
      <family val="2"/>
      <scheme val="minor"/>
    </font>
    <font>
      <b/>
      <sz val="12"/>
      <name val="Calibri"/>
      <family val="2"/>
      <scheme val="minor"/>
    </font>
    <font>
      <b/>
      <i/>
      <sz val="11"/>
      <color theme="4"/>
      <name val="Calibri"/>
      <family val="2"/>
      <scheme val="minor"/>
    </font>
    <font>
      <i/>
      <sz val="11"/>
      <color rgb="FF0070C0"/>
      <name val="Calibri"/>
      <family val="2"/>
      <scheme val="minor"/>
    </font>
    <font>
      <sz val="11"/>
      <color theme="3" tint="0.39997558519241921"/>
      <name val="Calibri"/>
      <family val="2"/>
      <scheme val="minor"/>
    </font>
    <font>
      <sz val="11"/>
      <color theme="3" tint="0.39997558519241921"/>
      <name val="Calibri"/>
      <family val="2"/>
    </font>
    <font>
      <b/>
      <sz val="22"/>
      <color theme="1"/>
      <name val="Calibri"/>
      <family val="2"/>
      <scheme val="minor"/>
    </font>
    <font>
      <b/>
      <sz val="11"/>
      <color rgb="FFFFFFFF"/>
      <name val="Calibri"/>
      <family val="2"/>
      <scheme val="minor"/>
    </font>
    <font>
      <b/>
      <sz val="12"/>
      <color rgb="FFFFFFFF"/>
      <name val="Calibri"/>
      <family val="2"/>
      <scheme val="minor"/>
    </font>
    <font>
      <b/>
      <i/>
      <sz val="11"/>
      <color rgb="FFFFFFFF"/>
      <name val="Calibri"/>
      <family val="2"/>
      <scheme val="minor"/>
    </font>
    <font>
      <sz val="11"/>
      <color rgb="FFFFFFFF"/>
      <name val="Calibri"/>
      <family val="2"/>
      <scheme val="minor"/>
    </font>
    <font>
      <b/>
      <sz val="14"/>
      <color rgb="FFFFFFFF"/>
      <name val="Calibri"/>
      <family val="2"/>
      <scheme val="minor"/>
    </font>
    <font>
      <b/>
      <sz val="11"/>
      <color rgb="FFFFFFFF"/>
      <name val="Calibri"/>
      <family val="2"/>
    </font>
    <font>
      <b/>
      <sz val="14"/>
      <color rgb="FFFFFFFF"/>
      <name val="Calibri"/>
      <family val="2"/>
    </font>
    <font>
      <b/>
      <sz val="14"/>
      <color rgb="FF000000"/>
      <name val="Calibri"/>
      <family val="2"/>
    </font>
    <font>
      <sz val="9"/>
      <color theme="1"/>
      <name val="Calibri"/>
      <family val="2"/>
      <scheme val="minor"/>
    </font>
    <font>
      <b/>
      <vertAlign val="superscript"/>
      <sz val="14"/>
      <color rgb="FF000000"/>
      <name val="Calibri"/>
      <family val="2"/>
    </font>
    <font>
      <b/>
      <vertAlign val="subscript"/>
      <sz val="14"/>
      <color rgb="FF000000"/>
      <name val="Calibri"/>
      <family val="2"/>
    </font>
    <font>
      <b/>
      <sz val="12"/>
      <color rgb="FF000000"/>
      <name val="Calibri"/>
      <family val="2"/>
      <scheme val="minor"/>
    </font>
    <font>
      <i/>
      <sz val="8"/>
      <color rgb="FFFFFFFF"/>
      <name val="Calibri"/>
      <family val="2"/>
    </font>
    <font>
      <i/>
      <sz val="9"/>
      <color theme="1"/>
      <name val="Calibri"/>
      <family val="2"/>
      <scheme val="minor"/>
    </font>
    <font>
      <sz val="11"/>
      <color theme="0" tint="-0.499984740745262"/>
      <name val="Calibri"/>
      <family val="2"/>
      <scheme val="minor"/>
    </font>
    <font>
      <b/>
      <i/>
      <sz val="11"/>
      <color theme="1"/>
      <name val="Calibri"/>
      <family val="2"/>
      <scheme val="minor"/>
    </font>
    <font>
      <i/>
      <sz val="9"/>
      <color rgb="FF000000"/>
      <name val="Calibri"/>
      <family val="2"/>
      <scheme val="minor"/>
    </font>
    <font>
      <sz val="11"/>
      <color theme="1" tint="0.499984740745262"/>
      <name val="Calibri"/>
      <family val="2"/>
      <scheme val="minor"/>
    </font>
    <font>
      <b/>
      <i/>
      <sz val="11"/>
      <color rgb="FF0070C0"/>
      <name val="Calibri"/>
      <family val="2"/>
      <scheme val="minor"/>
    </font>
    <font>
      <b/>
      <sz val="13"/>
      <color theme="1"/>
      <name val="Calibri"/>
      <family val="2"/>
      <scheme val="minor"/>
    </font>
    <font>
      <vertAlign val="subscript"/>
      <sz val="11"/>
      <name val="Calibri"/>
      <family val="2"/>
      <scheme val="minor"/>
    </font>
    <font>
      <vertAlign val="subscript"/>
      <sz val="11"/>
      <color rgb="FF000000"/>
      <name val="Calibri"/>
      <family val="2"/>
      <scheme val="minor"/>
    </font>
    <font>
      <b/>
      <sz val="20"/>
      <color rgb="FFFF0000"/>
      <name val="Calibri"/>
      <family val="2"/>
      <scheme val="minor"/>
    </font>
    <font>
      <sz val="11"/>
      <name val="Aptos Narrow"/>
      <family val="2"/>
    </font>
    <font>
      <sz val="9"/>
      <name val="Calibri"/>
      <family val="2"/>
      <scheme val="minor"/>
    </font>
    <font>
      <sz val="11"/>
      <color theme="1"/>
      <name val="Aptos"/>
      <family val="2"/>
    </font>
    <font>
      <vertAlign val="subscript"/>
      <sz val="11"/>
      <name val="Calibri"/>
      <family val="2"/>
    </font>
    <font>
      <vertAlign val="subscript"/>
      <sz val="9"/>
      <color theme="1"/>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indexed="23"/>
        <bgColor indexed="64"/>
      </patternFill>
    </fill>
    <fill>
      <patternFill patternType="solid">
        <fgColor theme="0" tint="-0.14999847407452621"/>
        <bgColor rgb="FF000000"/>
      </patternFill>
    </fill>
    <fill>
      <patternFill patternType="solid">
        <fgColor rgb="FFFFFFFF"/>
        <bgColor rgb="FF000000"/>
      </patternFill>
    </fill>
    <fill>
      <patternFill patternType="solid">
        <fgColor rgb="FFBFBFBF"/>
        <bgColor indexed="64"/>
      </patternFill>
    </fill>
    <fill>
      <patternFill patternType="solid">
        <fgColor rgb="FFD9D9D9"/>
        <bgColor indexed="64"/>
      </patternFill>
    </fill>
    <fill>
      <patternFill patternType="solid">
        <fgColor rgb="FF091F3F"/>
        <bgColor indexed="64"/>
      </patternFill>
    </fill>
    <fill>
      <patternFill patternType="solid">
        <fgColor theme="0"/>
        <bgColor indexed="64"/>
      </patternFill>
    </fill>
    <fill>
      <patternFill patternType="solid">
        <fgColor rgb="FFED7D31"/>
        <bgColor indexed="64"/>
      </patternFill>
    </fill>
    <fill>
      <patternFill patternType="solid">
        <fgColor rgb="FF8EA9DB"/>
        <bgColor indexed="64"/>
      </patternFill>
    </fill>
    <fill>
      <patternFill patternType="solid">
        <fgColor rgb="FFA9D08E"/>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right/>
      <top style="thin">
        <color rgb="FFFFFFFF"/>
      </top>
      <bottom style="thin">
        <color rgb="FFFFFFFF"/>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FFFFFF"/>
      </left>
      <right style="thin">
        <color rgb="FFFFFFFF"/>
      </right>
      <top style="thin">
        <color rgb="FFFFFFFF"/>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FFFFFF"/>
      </left>
      <right style="thin">
        <color rgb="FFFFFFFF"/>
      </right>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style="thin">
        <color rgb="FFFFFFFF"/>
      </bottom>
      <diagonal/>
    </border>
    <border>
      <left style="thin">
        <color theme="0"/>
      </left>
      <right style="thin">
        <color rgb="FF000000"/>
      </right>
      <top style="thin">
        <color theme="0"/>
      </top>
      <bottom style="thin">
        <color theme="0"/>
      </bottom>
      <diagonal/>
    </border>
    <border>
      <left style="thin">
        <color rgb="FF000000"/>
      </left>
      <right style="thin">
        <color rgb="FF000000"/>
      </right>
      <top style="thin">
        <color theme="0"/>
      </top>
      <bottom style="thin">
        <color theme="0"/>
      </bottom>
      <diagonal/>
    </border>
    <border>
      <left style="thin">
        <color rgb="FF00000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rgb="FFFFFFFF"/>
      </right>
      <top style="thin">
        <color theme="0"/>
      </top>
      <bottom style="thin">
        <color theme="0"/>
      </bottom>
      <diagonal/>
    </border>
    <border>
      <left style="thin">
        <color rgb="FFFFFFFF"/>
      </left>
      <right style="thin">
        <color rgb="FFFFFFFF"/>
      </right>
      <top style="thin">
        <color theme="0"/>
      </top>
      <bottom style="thin">
        <color theme="0"/>
      </bottom>
      <diagonal/>
    </border>
    <border>
      <left style="thin">
        <color rgb="FFFFFFFF"/>
      </left>
      <right style="thin">
        <color theme="0"/>
      </right>
      <top style="thin">
        <color theme="0"/>
      </top>
      <bottom style="thin">
        <color theme="0"/>
      </bottom>
      <diagonal/>
    </border>
    <border>
      <left style="thin">
        <color rgb="FFFFFFFF"/>
      </left>
      <right/>
      <top/>
      <bottom/>
      <diagonal/>
    </border>
    <border>
      <left style="thin">
        <color theme="0"/>
      </left>
      <right style="thin">
        <color theme="0"/>
      </right>
      <top/>
      <bottom style="thin">
        <color theme="0"/>
      </bottom>
      <diagonal/>
    </border>
    <border>
      <left/>
      <right/>
      <top style="thin">
        <color rgb="FFFFFFFF"/>
      </top>
      <bottom style="thin">
        <color rgb="FF000000"/>
      </bottom>
      <diagonal/>
    </border>
    <border>
      <left style="thin">
        <color rgb="FFFFFFFF"/>
      </left>
      <right style="thin">
        <color rgb="FFFFFFFF"/>
      </right>
      <top style="thin">
        <color rgb="FFFFFFFF"/>
      </top>
      <bottom style="thin">
        <color theme="0"/>
      </bottom>
      <diagonal/>
    </border>
    <border>
      <left/>
      <right/>
      <top/>
      <bottom style="thin">
        <color rgb="FFFFFFFF"/>
      </bottom>
      <diagonal/>
    </border>
    <border>
      <left style="thin">
        <color indexed="64"/>
      </left>
      <right/>
      <top/>
      <bottom/>
      <diagonal/>
    </border>
  </borders>
  <cellStyleXfs count="8">
    <xf numFmtId="0" fontId="0" fillId="0" borderId="0"/>
    <xf numFmtId="0" fontId="9" fillId="0" borderId="0" applyNumberFormat="0" applyFill="0" applyBorder="0" applyAlignment="0" applyProtection="0"/>
    <xf numFmtId="0" fontId="16" fillId="3" borderId="0" applyNumberFormat="0" applyFont="0" applyFill="0" applyBorder="0" applyAlignment="0" applyProtection="0">
      <alignment wrapText="1"/>
    </xf>
    <xf numFmtId="0" fontId="1" fillId="0" borderId="0"/>
    <xf numFmtId="166" fontId="1" fillId="0" borderId="0" applyFont="0" applyFill="0" applyBorder="0" applyAlignment="0" applyProtection="0"/>
    <xf numFmtId="0" fontId="5" fillId="0" borderId="0"/>
    <xf numFmtId="43" fontId="1" fillId="0" borderId="0" applyFont="0" applyFill="0" applyBorder="0" applyAlignment="0" applyProtection="0"/>
    <xf numFmtId="0" fontId="54" fillId="0" borderId="0"/>
  </cellStyleXfs>
  <cellXfs count="423">
    <xf numFmtId="0" fontId="0" fillId="0" borderId="0" xfId="0"/>
    <xf numFmtId="0" fontId="4" fillId="0" borderId="0" xfId="0" applyFont="1"/>
    <xf numFmtId="0" fontId="4" fillId="0" borderId="0" xfId="0" applyFont="1" applyAlignment="1">
      <alignment horizontal="center"/>
    </xf>
    <xf numFmtId="0" fontId="0" fillId="0" borderId="0" xfId="0" applyAlignment="1">
      <alignment horizontal="center"/>
    </xf>
    <xf numFmtId="3" fontId="0" fillId="0" borderId="0" xfId="0" applyNumberFormat="1"/>
    <xf numFmtId="0" fontId="0" fillId="0" borderId="0" xfId="0" applyAlignment="1">
      <alignment vertical="top" wrapText="1"/>
    </xf>
    <xf numFmtId="0" fontId="3" fillId="0" borderId="0" xfId="0" applyFont="1"/>
    <xf numFmtId="0" fontId="0" fillId="0" borderId="0" xfId="0" applyAlignment="1">
      <alignment horizontal="left"/>
    </xf>
    <xf numFmtId="0" fontId="0" fillId="0" borderId="0" xfId="0" applyAlignment="1">
      <alignment vertical="center"/>
    </xf>
    <xf numFmtId="0" fontId="6" fillId="0" borderId="0" xfId="0" applyFont="1" applyAlignment="1">
      <alignment horizontal="left" vertical="top" wrapText="1"/>
    </xf>
    <xf numFmtId="0" fontId="8" fillId="0" borderId="0" xfId="0" applyFont="1"/>
    <xf numFmtId="3" fontId="4" fillId="0" borderId="0" xfId="0" applyNumberFormat="1" applyFont="1"/>
    <xf numFmtId="0" fontId="4" fillId="0" borderId="0" xfId="0" applyFont="1" applyAlignment="1">
      <alignment horizontal="center" wrapText="1"/>
    </xf>
    <xf numFmtId="0" fontId="0" fillId="0" borderId="0" xfId="0" applyAlignment="1">
      <alignment horizontal="right"/>
    </xf>
    <xf numFmtId="0" fontId="0" fillId="0" borderId="0" xfId="4" applyNumberFormat="1" applyFont="1" applyFill="1" applyBorder="1" applyAlignment="1">
      <alignment horizontal="left"/>
    </xf>
    <xf numFmtId="0" fontId="13" fillId="5" borderId="1" xfId="0" applyFont="1" applyFill="1" applyBorder="1"/>
    <xf numFmtId="0" fontId="0" fillId="0" borderId="1" xfId="0" applyBorder="1"/>
    <xf numFmtId="0" fontId="12" fillId="5" borderId="1" xfId="0" applyFont="1" applyFill="1" applyBorder="1" applyAlignment="1">
      <alignment horizontal="left"/>
    </xf>
    <xf numFmtId="3" fontId="13" fillId="5" borderId="1" xfId="0" applyNumberFormat="1" applyFont="1" applyFill="1" applyBorder="1" applyAlignment="1">
      <alignment horizontal="right"/>
    </xf>
    <xf numFmtId="0" fontId="13" fillId="5" borderId="1" xfId="0" applyFont="1" applyFill="1" applyBorder="1" applyAlignment="1">
      <alignment horizontal="right"/>
    </xf>
    <xf numFmtId="0" fontId="12" fillId="4" borderId="1" xfId="0" applyFont="1" applyFill="1" applyBorder="1"/>
    <xf numFmtId="0" fontId="17" fillId="0" borderId="0" xfId="0" applyFont="1"/>
    <xf numFmtId="3" fontId="12" fillId="4" borderId="1" xfId="0" applyNumberFormat="1" applyFont="1" applyFill="1" applyBorder="1" applyAlignment="1">
      <alignment horizontal="right"/>
    </xf>
    <xf numFmtId="2" fontId="0" fillId="0" borderId="0" xfId="0" applyNumberFormat="1"/>
    <xf numFmtId="3" fontId="0" fillId="0" borderId="1" xfId="0" applyNumberFormat="1" applyBorder="1" applyAlignment="1">
      <alignment horizontal="right"/>
    </xf>
    <xf numFmtId="0" fontId="9" fillId="0" borderId="0" xfId="1"/>
    <xf numFmtId="0" fontId="0" fillId="0" borderId="0" xfId="0" applyAlignment="1">
      <alignment vertical="top"/>
    </xf>
    <xf numFmtId="0" fontId="7" fillId="0" borderId="0" xfId="0" applyFont="1" applyAlignment="1">
      <alignment horizontal="left"/>
    </xf>
    <xf numFmtId="0" fontId="22" fillId="0" borderId="0" xfId="0" applyFont="1" applyAlignment="1">
      <alignment horizontal="center"/>
    </xf>
    <xf numFmtId="0" fontId="17" fillId="0" borderId="0" xfId="0" applyFont="1" applyAlignment="1">
      <alignment horizontal="center"/>
    </xf>
    <xf numFmtId="0" fontId="22" fillId="0" borderId="0" xfId="0" applyFont="1" applyAlignment="1">
      <alignment horizontal="center" vertical="center"/>
    </xf>
    <xf numFmtId="0" fontId="17" fillId="0" borderId="0" xfId="0" applyFont="1" applyAlignment="1">
      <alignment horizontal="center" vertical="center"/>
    </xf>
    <xf numFmtId="0" fontId="17" fillId="0" borderId="0" xfId="0" applyFont="1" applyAlignment="1">
      <alignment horizontal="left" vertical="center"/>
    </xf>
    <xf numFmtId="0" fontId="21" fillId="0" borderId="0" xfId="2" applyFont="1" applyFill="1" applyBorder="1" applyAlignment="1">
      <alignment horizontal="center" wrapText="1"/>
    </xf>
    <xf numFmtId="0" fontId="21" fillId="0" borderId="0" xfId="2" applyFont="1" applyFill="1" applyBorder="1" applyAlignment="1">
      <alignment wrapText="1"/>
    </xf>
    <xf numFmtId="0" fontId="17" fillId="0" borderId="0" xfId="4" applyNumberFormat="1" applyFont="1" applyFill="1" applyBorder="1" applyAlignment="1">
      <alignment horizontal="left" vertical="center"/>
    </xf>
    <xf numFmtId="0" fontId="21" fillId="0" borderId="0" xfId="2" applyFont="1" applyFill="1" applyBorder="1" applyAlignment="1">
      <alignment horizontal="center" vertical="center" wrapText="1"/>
    </xf>
    <xf numFmtId="0" fontId="21" fillId="0" borderId="0" xfId="2" applyFont="1" applyFill="1" applyBorder="1" applyAlignment="1">
      <alignment vertical="center" wrapText="1"/>
    </xf>
    <xf numFmtId="0" fontId="10" fillId="0" borderId="0" xfId="0" applyFont="1"/>
    <xf numFmtId="165" fontId="11" fillId="0" borderId="0" xfId="0" applyNumberFormat="1" applyFont="1" applyAlignment="1">
      <alignment horizontal="center"/>
    </xf>
    <xf numFmtId="0" fontId="23" fillId="2" borderId="1" xfId="0" applyFont="1" applyFill="1" applyBorder="1" applyAlignment="1">
      <alignment horizontal="left"/>
    </xf>
    <xf numFmtId="3" fontId="24" fillId="2" borderId="1" xfId="0" applyNumberFormat="1" applyFont="1" applyFill="1" applyBorder="1" applyAlignment="1">
      <alignment horizontal="right"/>
    </xf>
    <xf numFmtId="3" fontId="0" fillId="2" borderId="1" xfId="0" applyNumberFormat="1" applyFill="1" applyBorder="1" applyAlignment="1">
      <alignment horizontal="right"/>
    </xf>
    <xf numFmtId="168" fontId="24" fillId="0" borderId="1" xfId="0" applyNumberFormat="1" applyFont="1" applyBorder="1" applyAlignment="1">
      <alignment horizontal="right"/>
    </xf>
    <xf numFmtId="0" fontId="0" fillId="0" borderId="1" xfId="0" applyBorder="1" applyAlignment="1">
      <alignment horizontal="left" wrapText="1" indent="1"/>
    </xf>
    <xf numFmtId="0" fontId="25" fillId="2" borderId="1" xfId="0" applyFont="1" applyFill="1" applyBorder="1" applyAlignment="1">
      <alignment horizontal="left" vertical="top" wrapText="1"/>
    </xf>
    <xf numFmtId="168" fontId="26" fillId="2" borderId="1" xfId="0" applyNumberFormat="1" applyFont="1" applyFill="1" applyBorder="1" applyAlignment="1">
      <alignment horizontal="right" vertical="top" wrapText="1"/>
    </xf>
    <xf numFmtId="168" fontId="24" fillId="2" borderId="1" xfId="0" applyNumberFormat="1" applyFont="1" applyFill="1" applyBorder="1" applyAlignment="1">
      <alignment horizontal="right"/>
    </xf>
    <xf numFmtId="3" fontId="24" fillId="2" borderId="1" xfId="0" applyNumberFormat="1" applyFont="1" applyFill="1" applyBorder="1" applyAlignment="1">
      <alignment horizontal="right" vertical="top" wrapText="1"/>
    </xf>
    <xf numFmtId="0" fontId="6" fillId="0" borderId="1" xfId="0" applyFont="1" applyBorder="1" applyAlignment="1">
      <alignment horizontal="left" vertical="top" wrapText="1" indent="1"/>
    </xf>
    <xf numFmtId="168" fontId="24" fillId="0" borderId="1" xfId="0" applyNumberFormat="1" applyFont="1" applyBorder="1" applyAlignment="1">
      <alignment horizontal="right" vertical="top" wrapText="1"/>
    </xf>
    <xf numFmtId="0" fontId="0" fillId="0" borderId="1" xfId="0" applyBorder="1" applyAlignment="1">
      <alignment horizontal="left"/>
    </xf>
    <xf numFmtId="168" fontId="27" fillId="2" borderId="1" xfId="0" applyNumberFormat="1" applyFont="1" applyFill="1" applyBorder="1" applyAlignment="1">
      <alignment horizontal="right"/>
    </xf>
    <xf numFmtId="168" fontId="27" fillId="0" borderId="1" xfId="0" applyNumberFormat="1" applyFont="1" applyBorder="1" applyAlignment="1">
      <alignment horizontal="right"/>
    </xf>
    <xf numFmtId="168" fontId="27" fillId="0" borderId="2" xfId="0" applyNumberFormat="1" applyFont="1" applyBorder="1" applyAlignment="1">
      <alignment horizontal="right"/>
    </xf>
    <xf numFmtId="164" fontId="24" fillId="2" borderId="1" xfId="0" applyNumberFormat="1" applyFont="1" applyFill="1" applyBorder="1" applyAlignment="1">
      <alignment horizontal="right"/>
    </xf>
    <xf numFmtId="164" fontId="24" fillId="0" borderId="1" xfId="0" applyNumberFormat="1" applyFont="1" applyBorder="1" applyAlignment="1">
      <alignment horizontal="right"/>
    </xf>
    <xf numFmtId="0" fontId="28" fillId="0" borderId="0" xfId="0" applyFont="1"/>
    <xf numFmtId="0" fontId="23" fillId="0" borderId="0" xfId="0" applyFont="1"/>
    <xf numFmtId="0" fontId="24" fillId="0" borderId="0" xfId="0" applyFont="1"/>
    <xf numFmtId="0" fontId="0" fillId="0" borderId="1" xfId="0" applyBorder="1" applyAlignment="1">
      <alignment horizontal="left" vertical="top"/>
    </xf>
    <xf numFmtId="0" fontId="0" fillId="0" borderId="1" xfId="0" applyBorder="1" applyAlignment="1">
      <alignment vertical="top" wrapText="1"/>
    </xf>
    <xf numFmtId="0" fontId="0" fillId="0" borderId="2" xfId="0" applyBorder="1" applyAlignment="1">
      <alignment horizontal="left" vertical="top"/>
    </xf>
    <xf numFmtId="0" fontId="0" fillId="0" borderId="2" xfId="0" applyBorder="1" applyAlignment="1">
      <alignment vertical="top" wrapText="1"/>
    </xf>
    <xf numFmtId="168" fontId="0" fillId="0" borderId="0" xfId="0" applyNumberFormat="1"/>
    <xf numFmtId="0" fontId="0" fillId="0" borderId="6" xfId="0" applyBorder="1"/>
    <xf numFmtId="0" fontId="0" fillId="6" borderId="0" xfId="4" applyNumberFormat="1" applyFont="1" applyFill="1" applyBorder="1" applyAlignment="1">
      <alignment horizontal="left"/>
    </xf>
    <xf numFmtId="0" fontId="7" fillId="6" borderId="0" xfId="2" applyFont="1" applyFill="1" applyBorder="1" applyAlignment="1">
      <alignment horizontal="center" vertical="center" wrapText="1"/>
    </xf>
    <xf numFmtId="0" fontId="8" fillId="6" borderId="0" xfId="2" applyFont="1" applyFill="1" applyBorder="1" applyAlignment="1">
      <alignment horizontal="center" vertical="center" wrapText="1"/>
    </xf>
    <xf numFmtId="167" fontId="0" fillId="6" borderId="0" xfId="4" applyNumberFormat="1" applyFont="1" applyFill="1" applyBorder="1"/>
    <xf numFmtId="0" fontId="39" fillId="0" borderId="0" xfId="0" applyFont="1"/>
    <xf numFmtId="3" fontId="0" fillId="0" borderId="0" xfId="0" applyNumberFormat="1" applyAlignment="1">
      <alignment horizontal="right" vertical="center"/>
    </xf>
    <xf numFmtId="0" fontId="0" fillId="0" borderId="0" xfId="0" applyAlignment="1">
      <alignment horizontal="right" vertical="center"/>
    </xf>
    <xf numFmtId="0" fontId="0" fillId="0" borderId="0" xfId="0" applyAlignment="1">
      <alignment horizontal="right" vertical="center" wrapText="1"/>
    </xf>
    <xf numFmtId="3" fontId="0" fillId="0" borderId="0" xfId="0" applyNumberFormat="1" applyAlignment="1">
      <alignment horizontal="right" vertical="center" wrapText="1"/>
    </xf>
    <xf numFmtId="0" fontId="38" fillId="0" borderId="0" xfId="0" applyFont="1" applyAlignment="1">
      <alignment horizontal="left"/>
    </xf>
    <xf numFmtId="0" fontId="20" fillId="0" borderId="0" xfId="0" applyFont="1" applyAlignment="1">
      <alignment wrapText="1"/>
    </xf>
    <xf numFmtId="0" fontId="19" fillId="0" borderId="0" xfId="0" applyFont="1"/>
    <xf numFmtId="0" fontId="38" fillId="0" borderId="0" xfId="0" applyFont="1"/>
    <xf numFmtId="0" fontId="32" fillId="8" borderId="0" xfId="2" applyFont="1" applyFill="1" applyBorder="1" applyAlignment="1">
      <alignment horizontal="center" vertical="center" wrapText="1"/>
    </xf>
    <xf numFmtId="0" fontId="0" fillId="10" borderId="0" xfId="0" applyFill="1" applyAlignment="1">
      <alignment vertical="center"/>
    </xf>
    <xf numFmtId="0" fontId="28" fillId="10" borderId="0" xfId="0" applyFont="1" applyFill="1" applyAlignment="1">
      <alignment horizontal="left" vertical="center" wrapText="1"/>
    </xf>
    <xf numFmtId="0" fontId="0" fillId="11" borderId="0" xfId="0" applyFill="1" applyAlignment="1">
      <alignment vertical="center"/>
    </xf>
    <xf numFmtId="0" fontId="0" fillId="11" borderId="0" xfId="0" applyFill="1"/>
    <xf numFmtId="0" fontId="0" fillId="12" borderId="0" xfId="0" applyFill="1" applyAlignment="1">
      <alignment vertical="center"/>
    </xf>
    <xf numFmtId="0" fontId="0" fillId="12" borderId="0" xfId="0" applyFill="1"/>
    <xf numFmtId="0" fontId="29" fillId="0" borderId="0" xfId="0" applyFont="1" applyAlignment="1">
      <alignment horizontal="left" vertical="top" wrapText="1"/>
    </xf>
    <xf numFmtId="0" fontId="0" fillId="0" borderId="0" xfId="0" applyAlignment="1">
      <alignment horizontal="left" vertical="top"/>
    </xf>
    <xf numFmtId="0" fontId="42" fillId="12" borderId="0" xfId="2" applyFont="1" applyFill="1" applyBorder="1" applyAlignment="1">
      <alignment horizontal="left" vertical="center" wrapText="1"/>
    </xf>
    <xf numFmtId="0" fontId="42" fillId="11" borderId="0" xfId="2" applyFont="1" applyFill="1" applyBorder="1" applyAlignment="1">
      <alignment horizontal="left" vertical="center" wrapText="1"/>
    </xf>
    <xf numFmtId="0" fontId="42" fillId="10" borderId="0" xfId="2" applyFont="1" applyFill="1" applyBorder="1" applyAlignment="1">
      <alignment horizontal="left" vertical="center" wrapText="1"/>
    </xf>
    <xf numFmtId="0" fontId="15" fillId="0" borderId="0" xfId="0" applyFont="1" applyAlignment="1">
      <alignment wrapText="1"/>
    </xf>
    <xf numFmtId="0" fontId="0" fillId="0" borderId="6" xfId="0" applyBorder="1" applyAlignment="1">
      <alignment vertical="top" wrapText="1"/>
    </xf>
    <xf numFmtId="0" fontId="4" fillId="6" borderId="6" xfId="0" applyFont="1" applyFill="1" applyBorder="1" applyAlignment="1">
      <alignment vertical="top" wrapText="1"/>
    </xf>
    <xf numFmtId="0" fontId="0" fillId="6" borderId="6" xfId="0" applyFill="1" applyBorder="1" applyAlignment="1">
      <alignment horizontal="right" vertical="center" wrapText="1"/>
    </xf>
    <xf numFmtId="0" fontId="0" fillId="6" borderId="6" xfId="0" applyFill="1" applyBorder="1" applyAlignment="1">
      <alignment horizontal="right" vertical="center"/>
    </xf>
    <xf numFmtId="0" fontId="0" fillId="0" borderId="2" xfId="0" applyBorder="1"/>
    <xf numFmtId="0" fontId="33" fillId="8" borderId="7" xfId="0" applyFont="1" applyFill="1" applyBorder="1" applyAlignment="1">
      <alignment horizontal="center"/>
    </xf>
    <xf numFmtId="0" fontId="31" fillId="8" borderId="7" xfId="0" applyFont="1" applyFill="1" applyBorder="1" applyAlignment="1">
      <alignment horizontal="center"/>
    </xf>
    <xf numFmtId="0" fontId="31" fillId="8" borderId="7" xfId="0" applyFont="1" applyFill="1" applyBorder="1" applyAlignment="1">
      <alignment horizontal="center" vertical="center"/>
    </xf>
    <xf numFmtId="0" fontId="35" fillId="8" borderId="7" xfId="0" applyFont="1" applyFill="1" applyBorder="1" applyAlignment="1">
      <alignment horizontal="center"/>
    </xf>
    <xf numFmtId="3" fontId="0" fillId="0" borderId="6" xfId="0" applyNumberFormat="1" applyBorder="1" applyAlignment="1">
      <alignment horizontal="right"/>
    </xf>
    <xf numFmtId="3" fontId="0" fillId="0" borderId="6" xfId="0" applyNumberFormat="1" applyBorder="1"/>
    <xf numFmtId="0" fontId="0" fillId="0" borderId="6" xfId="0" applyBorder="1" applyAlignment="1">
      <alignment horizontal="right"/>
    </xf>
    <xf numFmtId="0" fontId="4" fillId="0" borderId="6" xfId="0" applyFont="1" applyBorder="1"/>
    <xf numFmtId="0" fontId="4" fillId="7" borderId="6" xfId="0" applyFont="1" applyFill="1" applyBorder="1"/>
    <xf numFmtId="0" fontId="0" fillId="0" borderId="2" xfId="0" applyBorder="1" applyAlignment="1">
      <alignment horizontal="left" vertical="top" wrapText="1"/>
    </xf>
    <xf numFmtId="0" fontId="0" fillId="0" borderId="2" xfId="0" applyBorder="1" applyAlignment="1">
      <alignment horizontal="center" vertical="top" wrapText="1"/>
    </xf>
    <xf numFmtId="0" fontId="0" fillId="0" borderId="1" xfId="0" applyBorder="1" applyAlignment="1">
      <alignment horizontal="left" vertical="top" wrapText="1"/>
    </xf>
    <xf numFmtId="0" fontId="0" fillId="0" borderId="1" xfId="0" applyBorder="1" applyAlignment="1">
      <alignment horizontal="center" vertical="top" wrapText="1"/>
    </xf>
    <xf numFmtId="0" fontId="0" fillId="0" borderId="1" xfId="0" applyBorder="1" applyAlignment="1">
      <alignment horizontal="right" vertical="top" wrapText="1"/>
    </xf>
    <xf numFmtId="164" fontId="0" fillId="0" borderId="1" xfId="0" applyNumberFormat="1" applyBorder="1" applyAlignment="1">
      <alignment horizontal="right" vertical="top" wrapText="1"/>
    </xf>
    <xf numFmtId="1" fontId="0" fillId="0" borderId="1" xfId="0" applyNumberFormat="1" applyBorder="1" applyAlignment="1">
      <alignment horizontal="right" vertical="top" wrapText="1"/>
    </xf>
    <xf numFmtId="0" fontId="31" fillId="8" borderId="7" xfId="2" applyFont="1" applyFill="1" applyBorder="1" applyAlignment="1">
      <alignment horizontal="center" vertical="center" wrapText="1"/>
    </xf>
    <xf numFmtId="0" fontId="31" fillId="8" borderId="14" xfId="2" applyFont="1" applyFill="1" applyBorder="1" applyAlignment="1">
      <alignment horizontal="center" vertical="center" wrapText="1"/>
    </xf>
    <xf numFmtId="0" fontId="31" fillId="8" borderId="14" xfId="0" applyFont="1" applyFill="1" applyBorder="1" applyAlignment="1">
      <alignment horizontal="center" vertical="center" wrapText="1"/>
    </xf>
    <xf numFmtId="0" fontId="7" fillId="6" borderId="15" xfId="2" applyFont="1" applyFill="1" applyBorder="1" applyAlignment="1">
      <alignment horizontal="left" vertical="center" wrapText="1"/>
    </xf>
    <xf numFmtId="0" fontId="0" fillId="6" borderId="16" xfId="0" applyFill="1" applyBorder="1" applyAlignment="1">
      <alignment wrapText="1"/>
    </xf>
    <xf numFmtId="0" fontId="0" fillId="6" borderId="17" xfId="0" applyFill="1" applyBorder="1" applyAlignment="1">
      <alignment wrapText="1"/>
    </xf>
    <xf numFmtId="0" fontId="4" fillId="6" borderId="15" xfId="4" applyNumberFormat="1" applyFont="1" applyFill="1" applyBorder="1" applyAlignment="1">
      <alignment horizontal="left"/>
    </xf>
    <xf numFmtId="0" fontId="0" fillId="6" borderId="16" xfId="0" applyFill="1" applyBorder="1"/>
    <xf numFmtId="0" fontId="0" fillId="6" borderId="17" xfId="0" applyFill="1" applyBorder="1"/>
    <xf numFmtId="0" fontId="0" fillId="0" borderId="6" xfId="4" applyNumberFormat="1" applyFont="1" applyFill="1" applyBorder="1" applyAlignment="1">
      <alignment horizontal="left"/>
    </xf>
    <xf numFmtId="0" fontId="0" fillId="0" borderId="6" xfId="0" applyBorder="1" applyAlignment="1">
      <alignment horizontal="left"/>
    </xf>
    <xf numFmtId="0" fontId="4" fillId="6" borderId="18" xfId="4" applyNumberFormat="1" applyFont="1" applyFill="1" applyBorder="1" applyAlignment="1">
      <alignment horizontal="left"/>
    </xf>
    <xf numFmtId="0" fontId="0" fillId="6" borderId="0" xfId="0" applyFill="1"/>
    <xf numFmtId="0" fontId="0" fillId="6" borderId="19" xfId="0" applyFill="1" applyBorder="1"/>
    <xf numFmtId="3" fontId="0" fillId="6" borderId="16" xfId="0" applyNumberFormat="1" applyFill="1" applyBorder="1"/>
    <xf numFmtId="0" fontId="4" fillId="6" borderId="15" xfId="4" applyNumberFormat="1" applyFont="1" applyFill="1" applyBorder="1" applyAlignment="1"/>
    <xf numFmtId="0" fontId="0" fillId="6" borderId="16" xfId="4" applyNumberFormat="1" applyFont="1" applyFill="1" applyBorder="1" applyAlignment="1">
      <alignment horizontal="left"/>
    </xf>
    <xf numFmtId="167" fontId="0" fillId="6" borderId="16" xfId="4" applyNumberFormat="1" applyFont="1" applyFill="1" applyBorder="1"/>
    <xf numFmtId="167" fontId="0" fillId="6" borderId="16" xfId="0" applyNumberFormat="1" applyFill="1" applyBorder="1"/>
    <xf numFmtId="3" fontId="0" fillId="6" borderId="17" xfId="0" applyNumberFormat="1" applyFill="1" applyBorder="1"/>
    <xf numFmtId="0" fontId="0" fillId="2" borderId="6" xfId="4" applyNumberFormat="1" applyFont="1" applyFill="1" applyBorder="1" applyAlignment="1">
      <alignment horizontal="left"/>
    </xf>
    <xf numFmtId="3" fontId="0" fillId="6" borderId="0" xfId="0" applyNumberFormat="1" applyFill="1"/>
    <xf numFmtId="167" fontId="0" fillId="6" borderId="0" xfId="0" applyNumberFormat="1" applyFill="1"/>
    <xf numFmtId="3" fontId="0" fillId="6" borderId="19" xfId="0" applyNumberFormat="1" applyFill="1" applyBorder="1"/>
    <xf numFmtId="0" fontId="0" fillId="0" borderId="6" xfId="4" applyNumberFormat="1" applyFont="1" applyFill="1" applyBorder="1" applyAlignment="1"/>
    <xf numFmtId="0" fontId="4" fillId="6" borderId="16" xfId="0" applyFont="1" applyFill="1" applyBorder="1"/>
    <xf numFmtId="0" fontId="4" fillId="6" borderId="17" xfId="0" applyFont="1" applyFill="1" applyBorder="1"/>
    <xf numFmtId="0" fontId="0" fillId="0" borderId="11" xfId="4" applyNumberFormat="1" applyFont="1" applyFill="1" applyBorder="1" applyAlignment="1">
      <alignment horizontal="left"/>
    </xf>
    <xf numFmtId="0" fontId="0" fillId="2" borderId="12" xfId="4" applyNumberFormat="1" applyFont="1" applyFill="1" applyBorder="1" applyAlignment="1">
      <alignment horizontal="left"/>
    </xf>
    <xf numFmtId="3" fontId="0" fillId="0" borderId="24" xfId="0" applyNumberFormat="1" applyBorder="1"/>
    <xf numFmtId="0" fontId="0" fillId="2" borderId="16" xfId="4" applyNumberFormat="1" applyFont="1" applyFill="1" applyBorder="1" applyAlignment="1">
      <alignment horizontal="left"/>
    </xf>
    <xf numFmtId="3" fontId="0" fillId="0" borderId="11" xfId="0" applyNumberFormat="1" applyBorder="1"/>
    <xf numFmtId="0" fontId="4" fillId="6" borderId="20" xfId="4" applyNumberFormat="1" applyFont="1" applyFill="1" applyBorder="1" applyAlignment="1"/>
    <xf numFmtId="0" fontId="0" fillId="6" borderId="21" xfId="4" applyNumberFormat="1" applyFont="1" applyFill="1" applyBorder="1" applyAlignment="1">
      <alignment horizontal="left"/>
    </xf>
    <xf numFmtId="3" fontId="0" fillId="6" borderId="21" xfId="0" applyNumberFormat="1" applyFill="1" applyBorder="1"/>
    <xf numFmtId="3" fontId="0" fillId="6" borderId="22" xfId="0" applyNumberFormat="1" applyFill="1" applyBorder="1"/>
    <xf numFmtId="0" fontId="4" fillId="6" borderId="18" xfId="4" applyNumberFormat="1" applyFont="1" applyFill="1" applyBorder="1" applyAlignment="1"/>
    <xf numFmtId="3" fontId="0" fillId="2" borderId="6" xfId="0" applyNumberFormat="1" applyFill="1" applyBorder="1"/>
    <xf numFmtId="3" fontId="0" fillId="6" borderId="17" xfId="0" applyNumberFormat="1" applyFill="1" applyBorder="1" applyAlignment="1">
      <alignment horizontal="right"/>
    </xf>
    <xf numFmtId="3" fontId="0" fillId="6" borderId="19" xfId="0" applyNumberFormat="1" applyFill="1" applyBorder="1" applyAlignment="1">
      <alignment horizontal="right"/>
    </xf>
    <xf numFmtId="3" fontId="8" fillId="6" borderId="17" xfId="0" applyNumberFormat="1" applyFont="1" applyFill="1" applyBorder="1"/>
    <xf numFmtId="3" fontId="0" fillId="6" borderId="17" xfId="0" applyNumberFormat="1" applyFill="1" applyBorder="1" applyAlignment="1">
      <alignment horizontal="right" indent="1"/>
    </xf>
    <xf numFmtId="3" fontId="0" fillId="6" borderId="19" xfId="0" applyNumberFormat="1" applyFill="1" applyBorder="1" applyAlignment="1">
      <alignment horizontal="right" indent="1"/>
    </xf>
    <xf numFmtId="3" fontId="0" fillId="2" borderId="11" xfId="0" applyNumberFormat="1" applyFill="1" applyBorder="1"/>
    <xf numFmtId="0" fontId="0" fillId="2" borderId="12" xfId="0" applyFill="1" applyBorder="1"/>
    <xf numFmtId="2" fontId="0" fillId="0" borderId="6" xfId="0" applyNumberFormat="1" applyBorder="1"/>
    <xf numFmtId="0" fontId="7" fillId="6" borderId="16" xfId="2" applyFont="1" applyFill="1" applyBorder="1" applyAlignment="1">
      <alignment horizontal="center" vertical="center" wrapText="1"/>
    </xf>
    <xf numFmtId="0" fontId="8" fillId="6" borderId="16" xfId="2" applyFont="1" applyFill="1" applyBorder="1" applyAlignment="1">
      <alignment horizontal="center" vertical="center" wrapText="1"/>
    </xf>
    <xf numFmtId="0" fontId="8" fillId="6" borderId="17" xfId="2" applyFont="1" applyFill="1" applyBorder="1" applyAlignment="1">
      <alignment horizontal="center" vertical="center" wrapText="1"/>
    </xf>
    <xf numFmtId="0" fontId="0" fillId="6" borderId="16" xfId="0" applyFill="1" applyBorder="1" applyAlignment="1">
      <alignment horizontal="center"/>
    </xf>
    <xf numFmtId="0" fontId="0" fillId="6" borderId="17" xfId="0" applyFill="1" applyBorder="1" applyAlignment="1">
      <alignment horizontal="center"/>
    </xf>
    <xf numFmtId="0" fontId="0" fillId="0" borderId="6" xfId="0" applyBorder="1" applyAlignment="1">
      <alignment horizontal="center"/>
    </xf>
    <xf numFmtId="0" fontId="0" fillId="6" borderId="0" xfId="0" applyFill="1" applyAlignment="1">
      <alignment horizontal="center"/>
    </xf>
    <xf numFmtId="0" fontId="0" fillId="6" borderId="19" xfId="0" applyFill="1" applyBorder="1" applyAlignment="1">
      <alignment horizontal="center"/>
    </xf>
    <xf numFmtId="0" fontId="0" fillId="0" borderId="6" xfId="4" applyNumberFormat="1" applyFont="1" applyFill="1" applyBorder="1" applyAlignment="1">
      <alignment horizontal="center"/>
    </xf>
    <xf numFmtId="0" fontId="44" fillId="0" borderId="0" xfId="0" applyFont="1"/>
    <xf numFmtId="0" fontId="7" fillId="6" borderId="18" xfId="2" applyFont="1" applyFill="1" applyBorder="1" applyAlignment="1">
      <alignment horizontal="left" vertical="center" wrapText="1"/>
    </xf>
    <xf numFmtId="0" fontId="8" fillId="6" borderId="19" xfId="2" applyFont="1" applyFill="1" applyBorder="1" applyAlignment="1">
      <alignment horizontal="center" vertical="center" wrapText="1"/>
    </xf>
    <xf numFmtId="0" fontId="23" fillId="2" borderId="2" xfId="0" applyFont="1" applyFill="1" applyBorder="1" applyAlignment="1">
      <alignment horizontal="left"/>
    </xf>
    <xf numFmtId="3" fontId="0" fillId="2" borderId="2" xfId="0" applyNumberFormat="1" applyFill="1" applyBorder="1" applyAlignment="1">
      <alignment horizontal="right"/>
    </xf>
    <xf numFmtId="3" fontId="24" fillId="2" borderId="2" xfId="0" applyNumberFormat="1" applyFont="1" applyFill="1" applyBorder="1" applyAlignment="1">
      <alignment horizontal="right"/>
    </xf>
    <xf numFmtId="168" fontId="24" fillId="2" borderId="2" xfId="0" applyNumberFormat="1" applyFont="1" applyFill="1" applyBorder="1" applyAlignment="1">
      <alignment horizontal="right"/>
    </xf>
    <xf numFmtId="164" fontId="24" fillId="2" borderId="2" xfId="0" applyNumberFormat="1" applyFont="1" applyFill="1" applyBorder="1" applyAlignment="1">
      <alignment horizontal="right"/>
    </xf>
    <xf numFmtId="0" fontId="25" fillId="2" borderId="2" xfId="0" applyFont="1" applyFill="1" applyBorder="1" applyAlignment="1">
      <alignment horizontal="left" vertical="top" wrapText="1"/>
    </xf>
    <xf numFmtId="168" fontId="26" fillId="2" borderId="2" xfId="0" applyNumberFormat="1" applyFont="1" applyFill="1" applyBorder="1" applyAlignment="1">
      <alignment horizontal="right" vertical="top" wrapText="1"/>
    </xf>
    <xf numFmtId="0" fontId="23" fillId="2" borderId="2" xfId="0" applyFont="1" applyFill="1" applyBorder="1" applyAlignment="1">
      <alignment horizontal="left" vertical="center"/>
    </xf>
    <xf numFmtId="168" fontId="27" fillId="2" borderId="2" xfId="0" applyNumberFormat="1" applyFont="1" applyFill="1" applyBorder="1" applyAlignment="1">
      <alignment horizontal="right"/>
    </xf>
    <xf numFmtId="0" fontId="34" fillId="8" borderId="7" xfId="0" applyFont="1" applyFill="1" applyBorder="1"/>
    <xf numFmtId="0" fontId="4" fillId="0" borderId="24" xfId="0" applyFont="1" applyBorder="1"/>
    <xf numFmtId="0" fontId="0" fillId="0" borderId="24" xfId="0" applyBorder="1"/>
    <xf numFmtId="0" fontId="35" fillId="8" borderId="7" xfId="0" applyFont="1" applyFill="1" applyBorder="1" applyAlignment="1">
      <alignment horizontal="center" vertical="center"/>
    </xf>
    <xf numFmtId="0" fontId="12" fillId="5" borderId="2" xfId="0" applyFont="1" applyFill="1" applyBorder="1" applyAlignment="1">
      <alignment horizontal="left"/>
    </xf>
    <xf numFmtId="3" fontId="13" fillId="5" borderId="2" xfId="0" applyNumberFormat="1" applyFont="1" applyFill="1" applyBorder="1" applyAlignment="1">
      <alignment horizontal="right"/>
    </xf>
    <xf numFmtId="0" fontId="13" fillId="5" borderId="2" xfId="0" applyFont="1" applyFill="1" applyBorder="1"/>
    <xf numFmtId="0" fontId="19" fillId="0" borderId="24" xfId="0" applyFont="1" applyBorder="1"/>
    <xf numFmtId="0" fontId="36" fillId="8" borderId="7" xfId="0" applyFont="1" applyFill="1" applyBorder="1" applyAlignment="1">
      <alignment horizontal="center" vertical="center" wrapText="1"/>
    </xf>
    <xf numFmtId="0" fontId="37" fillId="8" borderId="7" xfId="0" applyFont="1" applyFill="1" applyBorder="1" applyAlignment="1">
      <alignment horizontal="center" vertical="center" wrapText="1"/>
    </xf>
    <xf numFmtId="0" fontId="0" fillId="0" borderId="2" xfId="0" applyBorder="1" applyAlignment="1">
      <alignment horizontal="right" vertical="top" wrapText="1"/>
    </xf>
    <xf numFmtId="3" fontId="0" fillId="0" borderId="24" xfId="0" applyNumberFormat="1" applyBorder="1" applyAlignment="1">
      <alignment horizontal="right"/>
    </xf>
    <xf numFmtId="0" fontId="0" fillId="0" borderId="24" xfId="0" applyBorder="1" applyAlignment="1">
      <alignment horizontal="right"/>
    </xf>
    <xf numFmtId="0" fontId="4" fillId="6" borderId="24" xfId="0" applyFont="1" applyFill="1" applyBorder="1" applyAlignment="1">
      <alignment vertical="top"/>
    </xf>
    <xf numFmtId="0" fontId="4" fillId="6" borderId="24" xfId="0" applyFont="1" applyFill="1" applyBorder="1" applyAlignment="1">
      <alignment horizontal="center"/>
    </xf>
    <xf numFmtId="0" fontId="2" fillId="0" borderId="0" xfId="0" applyFont="1"/>
    <xf numFmtId="0" fontId="44" fillId="0" borderId="0" xfId="0" applyFont="1" applyAlignment="1">
      <alignment horizontal="left"/>
    </xf>
    <xf numFmtId="0" fontId="35" fillId="8" borderId="14" xfId="0" applyFont="1" applyFill="1" applyBorder="1" applyAlignment="1">
      <alignment horizontal="center" vertical="center"/>
    </xf>
    <xf numFmtId="3" fontId="8" fillId="6" borderId="22" xfId="0" applyNumberFormat="1" applyFont="1" applyFill="1" applyBorder="1"/>
    <xf numFmtId="0" fontId="23" fillId="7" borderId="11" xfId="4" applyNumberFormat="1" applyFont="1" applyFill="1" applyBorder="1" applyAlignment="1"/>
    <xf numFmtId="0" fontId="0" fillId="7" borderId="12" xfId="4" applyNumberFormat="1" applyFont="1" applyFill="1" applyBorder="1" applyAlignment="1">
      <alignment horizontal="left"/>
    </xf>
    <xf numFmtId="3" fontId="4" fillId="7" borderId="6" xfId="0" applyNumberFormat="1" applyFont="1" applyFill="1" applyBorder="1" applyAlignment="1">
      <alignment horizontal="right"/>
    </xf>
    <xf numFmtId="3" fontId="4" fillId="7" borderId="6" xfId="0" applyNumberFormat="1" applyFont="1" applyFill="1" applyBorder="1"/>
    <xf numFmtId="0" fontId="23" fillId="7" borderId="18" xfId="4" applyNumberFormat="1" applyFont="1" applyFill="1" applyBorder="1" applyAlignment="1"/>
    <xf numFmtId="0" fontId="0" fillId="7" borderId="0" xfId="4" applyNumberFormat="1" applyFont="1" applyFill="1" applyBorder="1" applyAlignment="1">
      <alignment horizontal="left"/>
    </xf>
    <xf numFmtId="167" fontId="4" fillId="7" borderId="24" xfId="0" applyNumberFormat="1" applyFont="1" applyFill="1" applyBorder="1" applyAlignment="1">
      <alignment horizontal="right" vertical="center"/>
    </xf>
    <xf numFmtId="0" fontId="25" fillId="7" borderId="15" xfId="2" applyFont="1" applyFill="1" applyBorder="1" applyAlignment="1">
      <alignment horizontal="left" vertical="center" wrapText="1"/>
    </xf>
    <xf numFmtId="168" fontId="4" fillId="7" borderId="2" xfId="0" applyNumberFormat="1" applyFont="1" applyFill="1" applyBorder="1" applyAlignment="1">
      <alignment horizontal="right" vertical="top" wrapText="1"/>
    </xf>
    <xf numFmtId="168" fontId="4" fillId="7" borderId="1" xfId="0" applyNumberFormat="1" applyFont="1" applyFill="1" applyBorder="1" applyAlignment="1">
      <alignment horizontal="right" vertical="top" wrapText="1"/>
    </xf>
    <xf numFmtId="3" fontId="4" fillId="2" borderId="2" xfId="0" applyNumberFormat="1" applyFont="1" applyFill="1" applyBorder="1" applyAlignment="1">
      <alignment horizontal="right"/>
    </xf>
    <xf numFmtId="3" fontId="4" fillId="2" borderId="1" xfId="0" applyNumberFormat="1" applyFont="1" applyFill="1" applyBorder="1" applyAlignment="1">
      <alignment horizontal="right"/>
    </xf>
    <xf numFmtId="3" fontId="4" fillId="2" borderId="2" xfId="0" applyNumberFormat="1" applyFont="1" applyFill="1" applyBorder="1" applyAlignment="1">
      <alignment horizontal="right" vertical="center"/>
    </xf>
    <xf numFmtId="0" fontId="43" fillId="8" borderId="25" xfId="0" applyFont="1" applyFill="1" applyBorder="1" applyAlignment="1">
      <alignment horizontal="center" vertical="center" wrapText="1"/>
    </xf>
    <xf numFmtId="0" fontId="31" fillId="8" borderId="27" xfId="2" applyFont="1" applyFill="1" applyBorder="1" applyAlignment="1">
      <alignment horizontal="center" vertical="center" wrapText="1"/>
    </xf>
    <xf numFmtId="0" fontId="43" fillId="8" borderId="28" xfId="0" applyFont="1" applyFill="1" applyBorder="1" applyAlignment="1">
      <alignment horizontal="center" vertical="center" wrapText="1"/>
    </xf>
    <xf numFmtId="0" fontId="8" fillId="8" borderId="28" xfId="2" applyFont="1" applyFill="1" applyBorder="1" applyAlignment="1">
      <alignment horizontal="center" vertical="center" wrapText="1"/>
    </xf>
    <xf numFmtId="0" fontId="0" fillId="2" borderId="16" xfId="0" applyFill="1" applyBorder="1"/>
    <xf numFmtId="0" fontId="12" fillId="6" borderId="1" xfId="0" applyFont="1" applyFill="1" applyBorder="1"/>
    <xf numFmtId="3" fontId="12" fillId="6" borderId="1" xfId="0" applyNumberFormat="1" applyFont="1" applyFill="1" applyBorder="1" applyAlignment="1">
      <alignment horizontal="right"/>
    </xf>
    <xf numFmtId="0" fontId="4" fillId="0" borderId="6" xfId="0" applyFont="1" applyBorder="1" applyAlignment="1">
      <alignment horizontal="left"/>
    </xf>
    <xf numFmtId="0" fontId="38" fillId="0" borderId="0" xfId="0" applyFont="1" applyAlignment="1">
      <alignment horizontal="left" vertical="center"/>
    </xf>
    <xf numFmtId="0" fontId="45" fillId="0" borderId="6" xfId="4" applyNumberFormat="1" applyFont="1" applyFill="1" applyBorder="1" applyAlignment="1">
      <alignment horizontal="left"/>
    </xf>
    <xf numFmtId="0" fontId="45" fillId="0" borderId="6" xfId="0" applyFont="1" applyBorder="1" applyAlignment="1">
      <alignment horizontal="center"/>
    </xf>
    <xf numFmtId="0" fontId="45" fillId="0" borderId="6" xfId="4" applyNumberFormat="1" applyFont="1" applyFill="1" applyBorder="1" applyAlignment="1">
      <alignment horizontal="center"/>
    </xf>
    <xf numFmtId="0" fontId="45" fillId="0" borderId="6" xfId="0" applyFont="1" applyBorder="1"/>
    <xf numFmtId="0" fontId="45" fillId="0" borderId="6" xfId="0" applyFont="1" applyBorder="1" applyAlignment="1">
      <alignment horizontal="left"/>
    </xf>
    <xf numFmtId="0" fontId="31" fillId="8" borderId="14" xfId="0" applyFont="1" applyFill="1" applyBorder="1" applyAlignment="1">
      <alignment horizontal="center" vertical="center"/>
    </xf>
    <xf numFmtId="0" fontId="0" fillId="0" borderId="23" xfId="4" applyNumberFormat="1" applyFont="1" applyFill="1" applyBorder="1" applyAlignment="1">
      <alignment horizontal="left"/>
    </xf>
    <xf numFmtId="0" fontId="0" fillId="0" borderId="23" xfId="0" applyBorder="1" applyAlignment="1">
      <alignment horizontal="left"/>
    </xf>
    <xf numFmtId="0" fontId="0" fillId="0" borderId="15" xfId="4" applyNumberFormat="1" applyFont="1" applyFill="1" applyBorder="1" applyAlignment="1">
      <alignment horizontal="left"/>
    </xf>
    <xf numFmtId="0" fontId="46" fillId="2" borderId="11" xfId="4" applyNumberFormat="1" applyFont="1" applyFill="1" applyBorder="1" applyAlignment="1">
      <alignment horizontal="left"/>
    </xf>
    <xf numFmtId="0" fontId="46" fillId="2" borderId="15" xfId="0" applyFont="1" applyFill="1" applyBorder="1" applyAlignment="1">
      <alignment horizontal="left"/>
    </xf>
    <xf numFmtId="0" fontId="46" fillId="2" borderId="11" xfId="0" applyFont="1" applyFill="1" applyBorder="1" applyAlignment="1">
      <alignment horizontal="left"/>
    </xf>
    <xf numFmtId="0" fontId="46" fillId="2" borderId="15" xfId="0" applyFont="1" applyFill="1" applyBorder="1"/>
    <xf numFmtId="0" fontId="46" fillId="2" borderId="11" xfId="0" applyFont="1" applyFill="1" applyBorder="1"/>
    <xf numFmtId="0" fontId="12" fillId="5" borderId="6" xfId="0" applyFont="1" applyFill="1" applyBorder="1" applyAlignment="1">
      <alignment horizontal="left"/>
    </xf>
    <xf numFmtId="3" fontId="13" fillId="5" borderId="6" xfId="0" applyNumberFormat="1" applyFont="1" applyFill="1" applyBorder="1" applyAlignment="1">
      <alignment horizontal="right"/>
    </xf>
    <xf numFmtId="0" fontId="13" fillId="5" borderId="6" xfId="0" applyFont="1" applyFill="1" applyBorder="1" applyAlignment="1">
      <alignment horizontal="right"/>
    </xf>
    <xf numFmtId="0" fontId="12" fillId="6" borderId="6" xfId="0" applyFont="1" applyFill="1" applyBorder="1"/>
    <xf numFmtId="3" fontId="12" fillId="6" borderId="6" xfId="0" applyNumberFormat="1" applyFont="1" applyFill="1" applyBorder="1" applyAlignment="1">
      <alignment horizontal="right"/>
    </xf>
    <xf numFmtId="0" fontId="4" fillId="6" borderId="6" xfId="0" applyFont="1" applyFill="1" applyBorder="1" applyAlignment="1">
      <alignment horizontal="left"/>
    </xf>
    <xf numFmtId="3" fontId="4" fillId="6" borderId="6" xfId="0" applyNumberFormat="1" applyFont="1" applyFill="1" applyBorder="1"/>
    <xf numFmtId="0" fontId="4" fillId="6" borderId="6" xfId="0" applyFont="1" applyFill="1" applyBorder="1"/>
    <xf numFmtId="2" fontId="4" fillId="6" borderId="6" xfId="0" applyNumberFormat="1" applyFont="1" applyFill="1" applyBorder="1"/>
    <xf numFmtId="0" fontId="20" fillId="0" borderId="6" xfId="0" applyFont="1" applyBorder="1" applyAlignment="1">
      <alignment horizontal="left" vertical="center"/>
    </xf>
    <xf numFmtId="3" fontId="19" fillId="0" borderId="6" xfId="0" applyNumberFormat="1" applyFont="1" applyBorder="1" applyAlignment="1">
      <alignment horizontal="right" vertical="center"/>
    </xf>
    <xf numFmtId="2" fontId="19" fillId="0" borderId="6" xfId="0" applyNumberFormat="1" applyFont="1" applyBorder="1" applyAlignment="1">
      <alignment horizontal="right" vertical="center"/>
    </xf>
    <xf numFmtId="0" fontId="20" fillId="0" borderId="6" xfId="0" applyFont="1" applyBorder="1" applyAlignment="1">
      <alignment horizontal="left" vertical="center" wrapText="1"/>
    </xf>
    <xf numFmtId="0" fontId="20" fillId="6" borderId="6" xfId="0" applyFont="1" applyFill="1" applyBorder="1" applyAlignment="1">
      <alignment horizontal="left" vertical="center"/>
    </xf>
    <xf numFmtId="3" fontId="20" fillId="6" borderId="6" xfId="0" applyNumberFormat="1" applyFont="1" applyFill="1" applyBorder="1" applyAlignment="1">
      <alignment horizontal="right" vertical="center"/>
    </xf>
    <xf numFmtId="0" fontId="44" fillId="0" borderId="0" xfId="0" applyFont="1" applyAlignment="1">
      <alignment vertical="top"/>
    </xf>
    <xf numFmtId="0" fontId="47" fillId="0" borderId="0" xfId="0" applyFont="1" applyAlignment="1">
      <alignment horizontal="left"/>
    </xf>
    <xf numFmtId="3" fontId="4" fillId="6" borderId="6" xfId="0" applyNumberFormat="1" applyFont="1" applyFill="1" applyBorder="1" applyAlignment="1">
      <alignment horizontal="right"/>
    </xf>
    <xf numFmtId="4" fontId="0" fillId="0" borderId="6" xfId="0" applyNumberFormat="1" applyBorder="1"/>
    <xf numFmtId="4" fontId="4" fillId="6" borderId="6" xfId="0" applyNumberFormat="1" applyFont="1" applyFill="1" applyBorder="1"/>
    <xf numFmtId="0" fontId="31" fillId="8" borderId="26" xfId="0" applyFont="1" applyFill="1" applyBorder="1" applyAlignment="1">
      <alignment horizontal="center" vertical="center" wrapText="1"/>
    </xf>
    <xf numFmtId="0" fontId="36" fillId="8" borderId="26" xfId="0" applyFont="1" applyFill="1" applyBorder="1" applyAlignment="1">
      <alignment horizontal="center" vertical="center" wrapText="1"/>
    </xf>
    <xf numFmtId="3" fontId="31" fillId="8" borderId="26" xfId="0" applyNumberFormat="1" applyFont="1" applyFill="1" applyBorder="1" applyAlignment="1">
      <alignment horizontal="center" vertical="center" wrapText="1"/>
    </xf>
    <xf numFmtId="0" fontId="4" fillId="6" borderId="6" xfId="0" applyFont="1" applyFill="1" applyBorder="1" applyAlignment="1">
      <alignment horizontal="right"/>
    </xf>
    <xf numFmtId="0" fontId="35" fillId="0" borderId="0" xfId="0" applyFont="1" applyAlignment="1">
      <alignment horizontal="center" vertical="center"/>
    </xf>
    <xf numFmtId="0" fontId="31" fillId="0" borderId="0" xfId="0" applyFont="1" applyAlignment="1">
      <alignment horizontal="center" vertical="center" wrapText="1"/>
    </xf>
    <xf numFmtId="0" fontId="31" fillId="8" borderId="38" xfId="0" applyFont="1" applyFill="1" applyBorder="1" applyAlignment="1">
      <alignment horizontal="center" vertical="center" wrapText="1"/>
    </xf>
    <xf numFmtId="3" fontId="4" fillId="6" borderId="11" xfId="0" applyNumberFormat="1" applyFont="1" applyFill="1" applyBorder="1"/>
    <xf numFmtId="4" fontId="0" fillId="0" borderId="24" xfId="0" applyNumberFormat="1" applyBorder="1"/>
    <xf numFmtId="0" fontId="31" fillId="8" borderId="39" xfId="0" applyFont="1" applyFill="1" applyBorder="1" applyAlignment="1">
      <alignment horizontal="center" vertical="center" wrapText="1"/>
    </xf>
    <xf numFmtId="0" fontId="44" fillId="0" borderId="0" xfId="0" applyFont="1" applyAlignment="1">
      <alignment vertical="center"/>
    </xf>
    <xf numFmtId="0" fontId="48" fillId="0" borderId="6" xfId="0" applyFont="1" applyBorder="1"/>
    <xf numFmtId="3" fontId="8" fillId="6" borderId="12" xfId="0" applyNumberFormat="1" applyFont="1" applyFill="1" applyBorder="1"/>
    <xf numFmtId="3" fontId="0" fillId="6" borderId="12" xfId="0" applyNumberFormat="1" applyFill="1" applyBorder="1"/>
    <xf numFmtId="3" fontId="0" fillId="6" borderId="40" xfId="0" applyNumberFormat="1" applyFill="1" applyBorder="1"/>
    <xf numFmtId="3" fontId="0" fillId="6" borderId="12" xfId="0" applyNumberFormat="1" applyFill="1" applyBorder="1" applyAlignment="1">
      <alignment horizontal="right"/>
    </xf>
    <xf numFmtId="0" fontId="0" fillId="6" borderId="12" xfId="0" applyFill="1" applyBorder="1"/>
    <xf numFmtId="0" fontId="0" fillId="6" borderId="12" xfId="0" applyFill="1" applyBorder="1" applyAlignment="1">
      <alignment wrapText="1"/>
    </xf>
    <xf numFmtId="3" fontId="0" fillId="0" borderId="6" xfId="4" applyNumberFormat="1" applyFont="1" applyFill="1" applyBorder="1" applyAlignment="1">
      <alignment horizontal="right"/>
    </xf>
    <xf numFmtId="0" fontId="13" fillId="0" borderId="13" xfId="0" applyFont="1" applyBorder="1"/>
    <xf numFmtId="3" fontId="13" fillId="0" borderId="13" xfId="0" applyNumberFormat="1" applyFont="1" applyBorder="1"/>
    <xf numFmtId="0" fontId="13" fillId="0" borderId="22" xfId="0" applyFont="1" applyBorder="1"/>
    <xf numFmtId="3" fontId="13" fillId="0" borderId="22" xfId="0" applyNumberFormat="1" applyFont="1" applyBorder="1"/>
    <xf numFmtId="4" fontId="20" fillId="6" borderId="6" xfId="0" applyNumberFormat="1" applyFont="1" applyFill="1" applyBorder="1" applyAlignment="1">
      <alignment horizontal="right" vertical="center"/>
    </xf>
    <xf numFmtId="0" fontId="9" fillId="0" borderId="4" xfId="1" applyBorder="1" applyAlignment="1"/>
    <xf numFmtId="0" fontId="1" fillId="0" borderId="0" xfId="0" applyFont="1"/>
    <xf numFmtId="3" fontId="26" fillId="2" borderId="1" xfId="0" applyNumberFormat="1" applyFont="1" applyFill="1" applyBorder="1" applyAlignment="1">
      <alignment horizontal="right"/>
    </xf>
    <xf numFmtId="168" fontId="26" fillId="2" borderId="1" xfId="0" applyNumberFormat="1" applyFont="1" applyFill="1" applyBorder="1" applyAlignment="1">
      <alignment horizontal="right"/>
    </xf>
    <xf numFmtId="168" fontId="26" fillId="2" borderId="2" xfId="0" applyNumberFormat="1" applyFont="1" applyFill="1" applyBorder="1" applyAlignment="1">
      <alignment horizontal="right"/>
    </xf>
    <xf numFmtId="164" fontId="26" fillId="2" borderId="1" xfId="0" applyNumberFormat="1" applyFont="1" applyFill="1" applyBorder="1" applyAlignment="1">
      <alignment horizontal="right"/>
    </xf>
    <xf numFmtId="0" fontId="0" fillId="0" borderId="1" xfId="0" applyBorder="1" applyAlignment="1">
      <alignment horizontal="right"/>
    </xf>
    <xf numFmtId="3" fontId="26" fillId="2" borderId="1" xfId="0" applyNumberFormat="1" applyFont="1" applyFill="1" applyBorder="1" applyAlignment="1">
      <alignment horizontal="right" vertical="top" wrapText="1"/>
    </xf>
    <xf numFmtId="3" fontId="26" fillId="2" borderId="5" xfId="0" applyNumberFormat="1" applyFont="1" applyFill="1" applyBorder="1" applyAlignment="1">
      <alignment horizontal="right" vertical="center" wrapText="1"/>
    </xf>
    <xf numFmtId="164" fontId="26" fillId="2" borderId="2" xfId="0" applyNumberFormat="1" applyFont="1" applyFill="1" applyBorder="1" applyAlignment="1">
      <alignment horizontal="right"/>
    </xf>
    <xf numFmtId="0" fontId="50" fillId="0" borderId="0" xfId="0" applyFont="1"/>
    <xf numFmtId="0" fontId="35" fillId="8" borderId="7" xfId="0" applyFont="1" applyFill="1" applyBorder="1" applyAlignment="1">
      <alignment horizontal="center" vertical="center" wrapText="1"/>
    </xf>
    <xf numFmtId="0" fontId="6" fillId="0" borderId="0" xfId="0" applyFont="1" applyAlignment="1">
      <alignment vertical="center"/>
    </xf>
    <xf numFmtId="6" fontId="0" fillId="0" borderId="6" xfId="0" applyNumberFormat="1" applyBorder="1" applyAlignment="1">
      <alignment horizontal="right" vertical="center" wrapText="1"/>
    </xf>
    <xf numFmtId="169" fontId="0" fillId="0" borderId="6" xfId="0" applyNumberFormat="1" applyBorder="1" applyAlignment="1">
      <alignment horizontal="right" vertical="center" wrapText="1"/>
    </xf>
    <xf numFmtId="169" fontId="0" fillId="0" borderId="6" xfId="0" applyNumberFormat="1" applyBorder="1" applyAlignment="1">
      <alignment horizontal="right" vertical="center"/>
    </xf>
    <xf numFmtId="2" fontId="0" fillId="0" borderId="1" xfId="0" applyNumberFormat="1" applyBorder="1" applyAlignment="1">
      <alignment horizontal="center"/>
    </xf>
    <xf numFmtId="0" fontId="0" fillId="0" borderId="1" xfId="0" applyBorder="1" applyAlignment="1">
      <alignment horizontal="center"/>
    </xf>
    <xf numFmtId="0" fontId="4" fillId="0" borderId="1" xfId="0" applyFont="1" applyBorder="1"/>
    <xf numFmtId="3" fontId="4" fillId="0" borderId="1" xfId="0" applyNumberFormat="1" applyFont="1" applyBorder="1" applyAlignment="1">
      <alignment horizontal="center"/>
    </xf>
    <xf numFmtId="0" fontId="4" fillId="0" borderId="1" xfId="0" applyFont="1" applyBorder="1" applyAlignment="1">
      <alignment horizontal="center"/>
    </xf>
    <xf numFmtId="3" fontId="0" fillId="0" borderId="1" xfId="0" applyNumberFormat="1" applyBorder="1" applyAlignment="1">
      <alignment horizontal="center"/>
    </xf>
    <xf numFmtId="0" fontId="6" fillId="0" borderId="0" xfId="0" applyFont="1" applyAlignment="1">
      <alignment horizontal="left" vertical="top" wrapText="1" indent="1"/>
    </xf>
    <xf numFmtId="168" fontId="24" fillId="0" borderId="0" xfId="0" applyNumberFormat="1" applyFont="1" applyAlignment="1">
      <alignment horizontal="right"/>
    </xf>
    <xf numFmtId="168" fontId="27" fillId="0" borderId="0" xfId="0" applyNumberFormat="1" applyFont="1" applyAlignment="1">
      <alignment horizontal="right"/>
    </xf>
    <xf numFmtId="0" fontId="23" fillId="2" borderId="5" xfId="0" applyFont="1" applyFill="1" applyBorder="1" applyAlignment="1">
      <alignment horizontal="left"/>
    </xf>
    <xf numFmtId="164" fontId="4" fillId="2" borderId="24" xfId="0" applyNumberFormat="1" applyFont="1" applyFill="1" applyBorder="1"/>
    <xf numFmtId="0" fontId="23" fillId="2" borderId="3" xfId="0" applyFont="1" applyFill="1" applyBorder="1" applyAlignment="1">
      <alignment horizontal="left"/>
    </xf>
    <xf numFmtId="164" fontId="4" fillId="2" borderId="6" xfId="0" applyNumberFormat="1" applyFont="1" applyFill="1" applyBorder="1"/>
    <xf numFmtId="0" fontId="4" fillId="2" borderId="6" xfId="0" applyFont="1" applyFill="1" applyBorder="1"/>
    <xf numFmtId="0" fontId="6" fillId="0" borderId="3" xfId="0" applyFont="1" applyBorder="1" applyAlignment="1">
      <alignment horizontal="left" vertical="top" wrapText="1" indent="1"/>
    </xf>
    <xf numFmtId="3" fontId="0" fillId="0" borderId="0" xfId="0" applyNumberFormat="1" applyAlignment="1">
      <alignment horizontal="center"/>
    </xf>
    <xf numFmtId="0" fontId="9" fillId="0" borderId="0" xfId="1" applyAlignment="1">
      <alignment vertical="top"/>
    </xf>
    <xf numFmtId="0" fontId="0" fillId="0" borderId="0" xfId="0" applyAlignment="1">
      <alignment wrapText="1"/>
    </xf>
    <xf numFmtId="0" fontId="9" fillId="0" borderId="1" xfId="1" applyBorder="1"/>
    <xf numFmtId="3" fontId="19" fillId="5" borderId="2" xfId="0" applyNumberFormat="1" applyFont="1" applyFill="1" applyBorder="1" applyAlignment="1">
      <alignment horizontal="right"/>
    </xf>
    <xf numFmtId="3" fontId="19" fillId="5" borderId="1" xfId="0" applyNumberFormat="1" applyFont="1" applyFill="1" applyBorder="1" applyAlignment="1">
      <alignment horizontal="right"/>
    </xf>
    <xf numFmtId="0" fontId="13" fillId="0" borderId="6" xfId="0" applyFont="1" applyBorder="1" applyAlignment="1">
      <alignment horizontal="right" vertical="center"/>
    </xf>
    <xf numFmtId="3" fontId="13" fillId="0" borderId="6" xfId="0" applyNumberFormat="1" applyFont="1" applyBorder="1" applyAlignment="1">
      <alignment horizontal="right" vertical="center"/>
    </xf>
    <xf numFmtId="0" fontId="0" fillId="0" borderId="3" xfId="0" applyBorder="1" applyAlignment="1">
      <alignment horizontal="left" indent="1"/>
    </xf>
    <xf numFmtId="0" fontId="13" fillId="0" borderId="3" xfId="0" applyFont="1" applyBorder="1" applyAlignment="1">
      <alignment horizontal="left" vertical="top" wrapText="1" indent="1"/>
    </xf>
    <xf numFmtId="168" fontId="49" fillId="2" borderId="1" xfId="0" applyNumberFormat="1" applyFont="1" applyFill="1" applyBorder="1" applyAlignment="1">
      <alignment horizontal="right"/>
    </xf>
    <xf numFmtId="0" fontId="53" fillId="0" borderId="0" xfId="0" applyFont="1"/>
    <xf numFmtId="3" fontId="13" fillId="5" borderId="6" xfId="7" applyNumberFormat="1" applyFont="1" applyFill="1" applyBorder="1" applyAlignment="1">
      <alignment horizontal="right"/>
    </xf>
    <xf numFmtId="164" fontId="0" fillId="0" borderId="6" xfId="0" applyNumberFormat="1" applyBorder="1"/>
    <xf numFmtId="0" fontId="13" fillId="0" borderId="0" xfId="0" applyFont="1" applyAlignment="1">
      <alignment vertical="top"/>
    </xf>
    <xf numFmtId="0" fontId="0" fillId="2" borderId="1" xfId="0" applyFill="1" applyBorder="1"/>
    <xf numFmtId="3" fontId="4" fillId="7" borderId="11" xfId="0" applyNumberFormat="1" applyFont="1" applyFill="1" applyBorder="1" applyAlignment="1">
      <alignment horizontal="right"/>
    </xf>
    <xf numFmtId="3" fontId="4" fillId="7" borderId="1" xfId="0" applyNumberFormat="1" applyFont="1" applyFill="1" applyBorder="1" applyAlignment="1">
      <alignment horizontal="right"/>
    </xf>
    <xf numFmtId="3" fontId="0" fillId="6" borderId="21" xfId="0" applyNumberFormat="1" applyFill="1" applyBorder="1" applyAlignment="1">
      <alignment horizontal="right" indent="1"/>
    </xf>
    <xf numFmtId="3" fontId="0" fillId="0" borderId="1" xfId="0" applyNumberFormat="1" applyBorder="1"/>
    <xf numFmtId="3" fontId="0" fillId="2" borderId="1" xfId="0" applyNumberFormat="1" applyFill="1" applyBorder="1"/>
    <xf numFmtId="3" fontId="0" fillId="6" borderId="0" xfId="0" applyNumberFormat="1" applyFill="1" applyAlignment="1">
      <alignment horizontal="right" indent="1"/>
    </xf>
    <xf numFmtId="3" fontId="0" fillId="6" borderId="16" xfId="0" applyNumberFormat="1" applyFill="1" applyBorder="1" applyAlignment="1">
      <alignment horizontal="right" indent="1"/>
    </xf>
    <xf numFmtId="3" fontId="0" fillId="7" borderId="1" xfId="0" applyNumberFormat="1" applyFill="1" applyBorder="1"/>
    <xf numFmtId="167" fontId="0" fillId="6" borderId="21" xfId="0" applyNumberFormat="1" applyFill="1" applyBorder="1"/>
    <xf numFmtId="167" fontId="0" fillId="0" borderId="1" xfId="0" applyNumberFormat="1" applyBorder="1"/>
    <xf numFmtId="167" fontId="0" fillId="6" borderId="21" xfId="0" applyNumberFormat="1" applyFill="1" applyBorder="1" applyAlignment="1">
      <alignment horizontal="center"/>
    </xf>
    <xf numFmtId="167" fontId="0" fillId="0" borderId="1" xfId="0" applyNumberFormat="1" applyBorder="1" applyAlignment="1">
      <alignment horizontal="center"/>
    </xf>
    <xf numFmtId="167" fontId="0" fillId="6" borderId="0" xfId="0" applyNumberFormat="1" applyFill="1" applyAlignment="1">
      <alignment horizontal="center"/>
    </xf>
    <xf numFmtId="167" fontId="0" fillId="6" borderId="16" xfId="0" applyNumberFormat="1" applyFill="1" applyBorder="1" applyAlignment="1">
      <alignment horizontal="center"/>
    </xf>
    <xf numFmtId="167" fontId="0" fillId="2" borderId="1" xfId="0" applyNumberFormat="1" applyFill="1" applyBorder="1"/>
    <xf numFmtId="167" fontId="0" fillId="2" borderId="1" xfId="0" applyNumberFormat="1" applyFill="1" applyBorder="1" applyAlignment="1">
      <alignment horizontal="center"/>
    </xf>
    <xf numFmtId="3" fontId="0" fillId="6" borderId="21" xfId="0" applyNumberFormat="1" applyFill="1" applyBorder="1" applyAlignment="1">
      <alignment horizontal="right"/>
    </xf>
    <xf numFmtId="3" fontId="0" fillId="6" borderId="0" xfId="0" applyNumberFormat="1" applyFill="1" applyAlignment="1">
      <alignment horizontal="right"/>
    </xf>
    <xf numFmtId="3" fontId="0" fillId="6" borderId="16" xfId="0" applyNumberFormat="1" applyFill="1" applyBorder="1" applyAlignment="1">
      <alignment horizontal="right"/>
    </xf>
    <xf numFmtId="167" fontId="4" fillId="7" borderId="20" xfId="0" applyNumberFormat="1" applyFont="1" applyFill="1" applyBorder="1" applyAlignment="1">
      <alignment horizontal="right" vertical="center"/>
    </xf>
    <xf numFmtId="167" fontId="0" fillId="9" borderId="1" xfId="4" applyNumberFormat="1" applyFont="1" applyFill="1" applyBorder="1"/>
    <xf numFmtId="167" fontId="0" fillId="0" borderId="1" xfId="4" applyNumberFormat="1" applyFont="1" applyFill="1" applyBorder="1"/>
    <xf numFmtId="167" fontId="0" fillId="9" borderId="1" xfId="0" applyNumberFormat="1" applyFill="1" applyBorder="1"/>
    <xf numFmtId="0" fontId="0" fillId="2" borderId="1" xfId="4" applyNumberFormat="1" applyFont="1" applyFill="1" applyBorder="1" applyAlignment="1">
      <alignment horizontal="left"/>
    </xf>
    <xf numFmtId="167" fontId="4" fillId="2" borderId="1" xfId="4" applyNumberFormat="1" applyFont="1" applyFill="1" applyBorder="1"/>
    <xf numFmtId="167" fontId="4" fillId="2" borderId="1" xfId="4" applyNumberFormat="1" applyFont="1" applyFill="1" applyBorder="1" applyAlignment="1">
      <alignment horizontal="right"/>
    </xf>
    <xf numFmtId="167" fontId="4" fillId="2" borderId="1" xfId="0" applyNumberFormat="1" applyFont="1" applyFill="1" applyBorder="1" applyAlignment="1">
      <alignment horizontal="right"/>
    </xf>
    <xf numFmtId="167" fontId="0" fillId="2" borderId="1" xfId="4" applyNumberFormat="1" applyFont="1" applyFill="1" applyBorder="1"/>
    <xf numFmtId="3" fontId="4" fillId="7" borderId="11" xfId="0" applyNumberFormat="1" applyFont="1" applyFill="1" applyBorder="1"/>
    <xf numFmtId="3" fontId="0" fillId="0" borderId="11" xfId="4" applyNumberFormat="1" applyFont="1" applyFill="1" applyBorder="1" applyAlignment="1">
      <alignment horizontal="right"/>
    </xf>
    <xf numFmtId="3" fontId="0" fillId="0" borderId="11" xfId="4" applyNumberFormat="1" applyFont="1" applyFill="1" applyBorder="1" applyAlignment="1">
      <alignment horizontal="left"/>
    </xf>
    <xf numFmtId="3" fontId="0" fillId="2" borderId="6" xfId="0" applyNumberFormat="1" applyFill="1" applyBorder="1" applyAlignment="1">
      <alignment horizontal="right"/>
    </xf>
    <xf numFmtId="0" fontId="0" fillId="2" borderId="6" xfId="0" applyFill="1" applyBorder="1"/>
    <xf numFmtId="0" fontId="9" fillId="0" borderId="1" xfId="1" applyBorder="1" applyAlignment="1"/>
    <xf numFmtId="0" fontId="13" fillId="0" borderId="1" xfId="0" applyFont="1" applyBorder="1" applyAlignment="1">
      <alignment vertical="top" wrapText="1"/>
    </xf>
    <xf numFmtId="3" fontId="0" fillId="6" borderId="19" xfId="0" applyNumberFormat="1" applyFill="1" applyBorder="1" applyAlignment="1">
      <alignment horizontal="center"/>
    </xf>
    <xf numFmtId="3" fontId="0" fillId="6" borderId="17" xfId="0" applyNumberFormat="1" applyFill="1" applyBorder="1" applyAlignment="1">
      <alignment horizontal="center"/>
    </xf>
    <xf numFmtId="3" fontId="0" fillId="2" borderId="23" xfId="0" applyNumberFormat="1" applyFill="1" applyBorder="1" applyAlignment="1">
      <alignment horizontal="right"/>
    </xf>
    <xf numFmtId="0" fontId="0" fillId="0" borderId="0" xfId="0" applyAlignment="1">
      <alignment horizontal="right" vertical="top" wrapText="1"/>
    </xf>
    <xf numFmtId="0" fontId="0" fillId="0" borderId="43" xfId="0" applyBorder="1" applyAlignment="1">
      <alignment horizontal="right" vertical="top" wrapText="1"/>
    </xf>
    <xf numFmtId="0" fontId="6" fillId="0" borderId="1" xfId="7" applyFont="1" applyBorder="1" applyAlignment="1">
      <alignment vertical="top"/>
    </xf>
    <xf numFmtId="3" fontId="6" fillId="0" borderId="1" xfId="7" applyNumberFormat="1" applyFont="1" applyBorder="1" applyAlignment="1">
      <alignment vertical="top"/>
    </xf>
    <xf numFmtId="0" fontId="12" fillId="4" borderId="1" xfId="0" applyFont="1" applyFill="1" applyBorder="1" applyAlignment="1">
      <alignment vertical="top"/>
    </xf>
    <xf numFmtId="3" fontId="12" fillId="4" borderId="1" xfId="0" applyNumberFormat="1" applyFont="1" applyFill="1" applyBorder="1" applyAlignment="1">
      <alignment horizontal="right" vertical="top"/>
    </xf>
    <xf numFmtId="0" fontId="39" fillId="0" borderId="0" xfId="0" applyFont="1" applyAlignment="1">
      <alignment vertical="top" wrapText="1"/>
    </xf>
    <xf numFmtId="0" fontId="9" fillId="0" borderId="0" xfId="1" applyBorder="1"/>
    <xf numFmtId="0" fontId="9" fillId="0" borderId="0" xfId="1" applyBorder="1" applyAlignment="1"/>
    <xf numFmtId="0" fontId="35" fillId="8" borderId="41" xfId="0" applyFont="1" applyFill="1" applyBorder="1" applyAlignment="1">
      <alignment horizontal="center" vertical="center"/>
    </xf>
    <xf numFmtId="0" fontId="4" fillId="0" borderId="0" xfId="0" applyFont="1" applyAlignment="1">
      <alignment horizontal="left" indent="18"/>
    </xf>
    <xf numFmtId="0" fontId="50" fillId="0" borderId="0" xfId="0" applyFont="1" applyAlignment="1">
      <alignment horizontal="left" indent="18"/>
    </xf>
    <xf numFmtId="0" fontId="24" fillId="0" borderId="0" xfId="0" applyFont="1" applyAlignment="1">
      <alignment horizontal="left" indent="18"/>
    </xf>
    <xf numFmtId="0" fontId="13" fillId="0" borderId="4" xfId="0" applyFont="1" applyBorder="1" applyAlignment="1">
      <alignment vertical="top" wrapText="1"/>
    </xf>
    <xf numFmtId="0" fontId="13" fillId="0" borderId="0" xfId="0" applyFont="1" applyAlignment="1">
      <alignment vertical="top" wrapText="1"/>
    </xf>
    <xf numFmtId="0" fontId="56" fillId="0" borderId="0" xfId="0" applyFont="1" applyAlignment="1">
      <alignment vertical="center"/>
    </xf>
    <xf numFmtId="0" fontId="6" fillId="0" borderId="0" xfId="0" applyFont="1"/>
    <xf numFmtId="0" fontId="39" fillId="0" borderId="1" xfId="0" quotePrefix="1" applyFont="1" applyBorder="1" applyAlignment="1">
      <alignment vertical="top" wrapText="1"/>
    </xf>
    <xf numFmtId="0" fontId="55" fillId="0" borderId="1" xfId="0" quotePrefix="1" applyFont="1" applyBorder="1" applyAlignment="1">
      <alignment vertical="top" wrapText="1"/>
    </xf>
    <xf numFmtId="0" fontId="0" fillId="0" borderId="1" xfId="0" applyBorder="1" applyAlignment="1">
      <alignment vertical="top"/>
    </xf>
    <xf numFmtId="0" fontId="50" fillId="0" borderId="0" xfId="0" applyFont="1" applyAlignment="1">
      <alignment vertical="top" wrapText="1"/>
    </xf>
    <xf numFmtId="0" fontId="24" fillId="0" borderId="0" xfId="0" applyFont="1" applyAlignment="1">
      <alignment horizontal="left" vertical="top"/>
    </xf>
    <xf numFmtId="0" fontId="32" fillId="8" borderId="0" xfId="2" applyFont="1" applyFill="1" applyBorder="1" applyAlignment="1">
      <alignment horizontal="center" vertical="center" wrapText="1"/>
    </xf>
    <xf numFmtId="49" fontId="0" fillId="0" borderId="0" xfId="0" applyNumberFormat="1" applyAlignment="1">
      <alignment horizontal="center" vertical="top"/>
    </xf>
    <xf numFmtId="0" fontId="30" fillId="0" borderId="0" xfId="0" applyFont="1" applyAlignment="1">
      <alignment horizontal="center"/>
    </xf>
    <xf numFmtId="0" fontId="31" fillId="8" borderId="9" xfId="2" applyFont="1" applyFill="1" applyBorder="1" applyAlignment="1">
      <alignment horizontal="center" vertical="center" wrapText="1"/>
    </xf>
    <xf numFmtId="0" fontId="31" fillId="8" borderId="7" xfId="2" applyFont="1" applyFill="1" applyBorder="1" applyAlignment="1">
      <alignment horizontal="center" vertical="center" wrapText="1"/>
    </xf>
    <xf numFmtId="0" fontId="31" fillId="8" borderId="8" xfId="2" applyFont="1" applyFill="1" applyBorder="1" applyAlignment="1">
      <alignment horizontal="center" vertical="center" wrapText="1"/>
    </xf>
    <xf numFmtId="0" fontId="31" fillId="8" borderId="7" xfId="0" applyFont="1" applyFill="1" applyBorder="1" applyAlignment="1">
      <alignment horizontal="center" vertical="center" wrapText="1"/>
    </xf>
    <xf numFmtId="0" fontId="33" fillId="8" borderId="7" xfId="0" applyFont="1" applyFill="1" applyBorder="1" applyAlignment="1">
      <alignment horizontal="center" vertical="center" wrapText="1"/>
    </xf>
    <xf numFmtId="0" fontId="31" fillId="8" borderId="7" xfId="0" applyFont="1" applyFill="1" applyBorder="1" applyAlignment="1">
      <alignment horizontal="center"/>
    </xf>
    <xf numFmtId="0" fontId="31" fillId="8" borderId="7" xfId="0" applyFont="1" applyFill="1" applyBorder="1" applyAlignment="1">
      <alignment horizontal="center" vertical="center"/>
    </xf>
    <xf numFmtId="0" fontId="31" fillId="8" borderId="14" xfId="0" applyFont="1" applyFill="1" applyBorder="1" applyAlignment="1">
      <alignment horizontal="center" vertical="center"/>
    </xf>
    <xf numFmtId="0" fontId="35" fillId="8" borderId="8" xfId="0" applyFont="1" applyFill="1" applyBorder="1" applyAlignment="1">
      <alignment horizontal="center"/>
    </xf>
    <xf numFmtId="0" fontId="35" fillId="8" borderId="10" xfId="0" applyFont="1" applyFill="1" applyBorder="1" applyAlignment="1">
      <alignment horizontal="center"/>
    </xf>
    <xf numFmtId="0" fontId="35" fillId="8" borderId="9" xfId="0" applyFont="1" applyFill="1" applyBorder="1" applyAlignment="1">
      <alignment horizontal="center"/>
    </xf>
    <xf numFmtId="0" fontId="31" fillId="8" borderId="14" xfId="2" applyFont="1" applyFill="1" applyBorder="1" applyAlignment="1">
      <alignment horizontal="center" vertical="center" wrapText="1"/>
    </xf>
    <xf numFmtId="0" fontId="35" fillId="8" borderId="7" xfId="0" applyFont="1" applyFill="1" applyBorder="1" applyAlignment="1">
      <alignment horizontal="center"/>
    </xf>
    <xf numFmtId="0" fontId="35" fillId="8" borderId="7" xfId="0" applyFont="1" applyFill="1" applyBorder="1" applyAlignment="1">
      <alignment horizontal="center" vertical="center"/>
    </xf>
    <xf numFmtId="0" fontId="35" fillId="8" borderId="8" xfId="0" applyFont="1" applyFill="1" applyBorder="1" applyAlignment="1">
      <alignment horizontal="center" vertical="center"/>
    </xf>
    <xf numFmtId="0" fontId="35" fillId="8" borderId="10" xfId="0" applyFont="1" applyFill="1" applyBorder="1" applyAlignment="1">
      <alignment horizontal="center" vertical="center"/>
    </xf>
    <xf numFmtId="0" fontId="35" fillId="8" borderId="9" xfId="0" applyFont="1" applyFill="1" applyBorder="1" applyAlignment="1">
      <alignment horizontal="center" vertical="center"/>
    </xf>
    <xf numFmtId="0" fontId="35" fillId="8" borderId="28" xfId="0" applyFont="1" applyFill="1" applyBorder="1" applyAlignment="1">
      <alignment horizontal="center"/>
    </xf>
    <xf numFmtId="0" fontId="35" fillId="8" borderId="42" xfId="0" applyFont="1" applyFill="1" applyBorder="1" applyAlignment="1">
      <alignment horizontal="center"/>
    </xf>
    <xf numFmtId="0" fontId="38" fillId="0" borderId="0" xfId="0" applyFont="1" applyAlignment="1">
      <alignment horizontal="left"/>
    </xf>
    <xf numFmtId="0" fontId="17" fillId="0" borderId="0" xfId="0" applyFont="1" applyAlignment="1">
      <alignment horizontal="left"/>
    </xf>
    <xf numFmtId="0" fontId="36" fillId="8" borderId="7" xfId="0" applyFont="1" applyFill="1" applyBorder="1" applyAlignment="1">
      <alignment horizontal="center" vertical="center" wrapText="1"/>
    </xf>
    <xf numFmtId="0" fontId="36" fillId="8" borderId="7" xfId="0" applyFont="1" applyFill="1" applyBorder="1" applyAlignment="1">
      <alignment horizontal="center" vertical="center"/>
    </xf>
    <xf numFmtId="0" fontId="31" fillId="8" borderId="8" xfId="0" applyFont="1" applyFill="1" applyBorder="1" applyAlignment="1">
      <alignment horizontal="center" vertical="center"/>
    </xf>
    <xf numFmtId="0" fontId="35" fillId="8" borderId="35" xfId="0" applyFont="1" applyFill="1" applyBorder="1" applyAlignment="1">
      <alignment horizontal="center" vertical="center"/>
    </xf>
    <xf numFmtId="0" fontId="35" fillId="8" borderId="36" xfId="0" applyFont="1" applyFill="1" applyBorder="1" applyAlignment="1">
      <alignment horizontal="center" vertical="center"/>
    </xf>
    <xf numFmtId="0" fontId="35" fillId="8" borderId="37" xfId="0" applyFont="1" applyFill="1" applyBorder="1" applyAlignment="1">
      <alignment horizontal="center" vertical="center"/>
    </xf>
    <xf numFmtId="0" fontId="35" fillId="8" borderId="29" xfId="0" applyFont="1" applyFill="1" applyBorder="1" applyAlignment="1">
      <alignment horizontal="center" vertical="center"/>
    </xf>
    <xf numFmtId="0" fontId="35" fillId="8" borderId="30" xfId="0" applyFont="1" applyFill="1" applyBorder="1" applyAlignment="1">
      <alignment horizontal="center" vertical="center"/>
    </xf>
    <xf numFmtId="0" fontId="35" fillId="8" borderId="31" xfId="0" applyFont="1" applyFill="1" applyBorder="1" applyAlignment="1">
      <alignment horizontal="center" vertical="center"/>
    </xf>
    <xf numFmtId="0" fontId="35" fillId="8" borderId="32" xfId="0" applyFont="1" applyFill="1" applyBorder="1" applyAlignment="1">
      <alignment horizontal="center" vertical="center"/>
    </xf>
    <xf numFmtId="0" fontId="35" fillId="8" borderId="33" xfId="0" applyFont="1" applyFill="1" applyBorder="1" applyAlignment="1">
      <alignment horizontal="center" vertical="center"/>
    </xf>
    <xf numFmtId="0" fontId="35" fillId="8" borderId="34" xfId="0" applyFont="1" applyFill="1" applyBorder="1" applyAlignment="1">
      <alignment horizontal="center" vertical="center"/>
    </xf>
    <xf numFmtId="0" fontId="19" fillId="0" borderId="6" xfId="0" applyFont="1" applyBorder="1" applyAlignment="1">
      <alignment vertical="top" wrapText="1"/>
    </xf>
  </cellXfs>
  <cellStyles count="8">
    <cellStyle name="columnHeader" xfId="2" xr:uid="{F815F6B1-5822-477B-BF76-4342708F7658}"/>
    <cellStyle name="Comma 2 4" xfId="4" xr:uid="{C1097B23-4A93-400F-8445-D08143756FB2}"/>
    <cellStyle name="Comma 2 4 4 2 2 2 3" xfId="6" xr:uid="{0ED6AF67-B20C-4028-BC19-3DD480916C84}"/>
    <cellStyle name="Hyperlink" xfId="1" builtinId="8"/>
    <cellStyle name="Normal" xfId="0" builtinId="0"/>
    <cellStyle name="Normal 10" xfId="3" xr:uid="{78CF30B8-2438-41A1-8EBD-70574FABADE2}"/>
    <cellStyle name="Normal 2" xfId="7" xr:uid="{2729CC0D-1E75-4B26-8C94-A79CBF6C68FB}"/>
    <cellStyle name="Normal 3" xfId="5" xr:uid="{9AA5DD85-DC0E-47E5-92AC-19E9A7FDEAAA}"/>
  </cellStyles>
  <dxfs count="1">
    <dxf>
      <font>
        <color theme="0" tint="-0.24994659260841701"/>
      </font>
    </dxf>
  </dxfs>
  <tableStyles count="0" defaultTableStyle="TableStyleMedium2" defaultPivotStyle="PivotStyleLight16"/>
  <colors>
    <mruColors>
      <color rgb="FF091F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3226435</xdr:colOff>
      <xdr:row>4</xdr:row>
      <xdr:rowOff>37097</xdr:rowOff>
    </xdr:to>
    <xdr:pic>
      <xdr:nvPicPr>
        <xdr:cNvPr id="2" name="Picture 1">
          <a:extLst>
            <a:ext uri="{FF2B5EF4-FFF2-40B4-BE49-F238E27FC236}">
              <a16:creationId xmlns:a16="http://schemas.microsoft.com/office/drawing/2014/main" id="{CE0E1359-1555-4741-8FE1-6EA79E6CD129}"/>
            </a:ext>
          </a:extLst>
        </xdr:cNvPr>
        <xdr:cNvPicPr>
          <a:picLocks noChangeAspect="1"/>
        </xdr:cNvPicPr>
      </xdr:nvPicPr>
      <xdr:blipFill>
        <a:blip xmlns:r="http://schemas.openxmlformats.org/officeDocument/2006/relationships" r:embed="rId1"/>
        <a:stretch>
          <a:fillRect/>
        </a:stretch>
      </xdr:blipFill>
      <xdr:spPr>
        <a:xfrm>
          <a:off x="0" y="0"/>
          <a:ext cx="3219450" cy="8477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1809750</xdr:colOff>
      <xdr:row>2</xdr:row>
      <xdr:rowOff>95250</xdr:rowOff>
    </xdr:to>
    <xdr:pic>
      <xdr:nvPicPr>
        <xdr:cNvPr id="2" name="Picture 1">
          <a:extLst>
            <a:ext uri="{FF2B5EF4-FFF2-40B4-BE49-F238E27FC236}">
              <a16:creationId xmlns:a16="http://schemas.microsoft.com/office/drawing/2014/main" id="{C979B37A-E4BD-4B3F-85F8-DC51966E24B5}"/>
            </a:ext>
          </a:extLst>
        </xdr:cNvPr>
        <xdr:cNvPicPr>
          <a:picLocks noChangeAspect="1"/>
        </xdr:cNvPicPr>
      </xdr:nvPicPr>
      <xdr:blipFill>
        <a:blip xmlns:r="http://schemas.openxmlformats.org/officeDocument/2006/relationships" r:embed="rId1"/>
        <a:stretch>
          <a:fillRect/>
        </a:stretch>
      </xdr:blipFill>
      <xdr:spPr>
        <a:xfrm>
          <a:off x="0" y="0"/>
          <a:ext cx="1809750" cy="4762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1812290</xdr:colOff>
      <xdr:row>2</xdr:row>
      <xdr:rowOff>97790</xdr:rowOff>
    </xdr:to>
    <xdr:pic>
      <xdr:nvPicPr>
        <xdr:cNvPr id="2" name="Picture 1">
          <a:extLst>
            <a:ext uri="{FF2B5EF4-FFF2-40B4-BE49-F238E27FC236}">
              <a16:creationId xmlns:a16="http://schemas.microsoft.com/office/drawing/2014/main" id="{3F330699-B98F-480A-9802-01FD957B1468}"/>
            </a:ext>
          </a:extLst>
        </xdr:cNvPr>
        <xdr:cNvPicPr>
          <a:picLocks noChangeAspect="1"/>
        </xdr:cNvPicPr>
      </xdr:nvPicPr>
      <xdr:blipFill>
        <a:blip xmlns:r="http://schemas.openxmlformats.org/officeDocument/2006/relationships" r:embed="rId1"/>
        <a:stretch>
          <a:fillRect/>
        </a:stretch>
      </xdr:blipFill>
      <xdr:spPr>
        <a:xfrm>
          <a:off x="0" y="0"/>
          <a:ext cx="1813560" cy="46482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1853565</xdr:colOff>
      <xdr:row>2</xdr:row>
      <xdr:rowOff>96520</xdr:rowOff>
    </xdr:to>
    <xdr:pic>
      <xdr:nvPicPr>
        <xdr:cNvPr id="2" name="Picture 1">
          <a:extLst>
            <a:ext uri="{FF2B5EF4-FFF2-40B4-BE49-F238E27FC236}">
              <a16:creationId xmlns:a16="http://schemas.microsoft.com/office/drawing/2014/main" id="{01DD0AAC-3B03-4157-A6ED-A5FEF216B4E9}"/>
            </a:ext>
          </a:extLst>
        </xdr:cNvPr>
        <xdr:cNvPicPr>
          <a:picLocks noChangeAspect="1"/>
        </xdr:cNvPicPr>
      </xdr:nvPicPr>
      <xdr:blipFill>
        <a:blip xmlns:r="http://schemas.openxmlformats.org/officeDocument/2006/relationships" r:embed="rId1"/>
        <a:stretch>
          <a:fillRect/>
        </a:stretch>
      </xdr:blipFill>
      <xdr:spPr>
        <a:xfrm>
          <a:off x="0" y="0"/>
          <a:ext cx="1854200" cy="4572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219075</xdr:colOff>
      <xdr:row>2</xdr:row>
      <xdr:rowOff>97790</xdr:rowOff>
    </xdr:to>
    <xdr:pic>
      <xdr:nvPicPr>
        <xdr:cNvPr id="2" name="Picture 1">
          <a:extLst>
            <a:ext uri="{FF2B5EF4-FFF2-40B4-BE49-F238E27FC236}">
              <a16:creationId xmlns:a16="http://schemas.microsoft.com/office/drawing/2014/main" id="{BCD91DB3-30FD-45FC-8E8A-C10CDF431941}"/>
            </a:ext>
          </a:extLst>
        </xdr:cNvPr>
        <xdr:cNvPicPr>
          <a:picLocks noChangeAspect="1"/>
        </xdr:cNvPicPr>
      </xdr:nvPicPr>
      <xdr:blipFill>
        <a:blip xmlns:r="http://schemas.openxmlformats.org/officeDocument/2006/relationships" r:embed="rId1"/>
        <a:stretch>
          <a:fillRect/>
        </a:stretch>
      </xdr:blipFill>
      <xdr:spPr>
        <a:xfrm>
          <a:off x="0" y="0"/>
          <a:ext cx="1809750" cy="47625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139700</xdr:colOff>
      <xdr:row>2</xdr:row>
      <xdr:rowOff>100330</xdr:rowOff>
    </xdr:to>
    <xdr:pic>
      <xdr:nvPicPr>
        <xdr:cNvPr id="16" name="Picture 15">
          <a:extLst>
            <a:ext uri="{FF2B5EF4-FFF2-40B4-BE49-F238E27FC236}">
              <a16:creationId xmlns:a16="http://schemas.microsoft.com/office/drawing/2014/main" id="{24F9810E-4FF8-462B-AB07-885BC35A8A09}"/>
            </a:ext>
          </a:extLst>
        </xdr:cNvPr>
        <xdr:cNvPicPr>
          <a:picLocks noChangeAspect="1"/>
        </xdr:cNvPicPr>
      </xdr:nvPicPr>
      <xdr:blipFill>
        <a:blip xmlns:r="http://schemas.openxmlformats.org/officeDocument/2006/relationships" r:embed="rId1"/>
        <a:stretch>
          <a:fillRect/>
        </a:stretch>
      </xdr:blipFill>
      <xdr:spPr>
        <a:xfrm>
          <a:off x="0" y="0"/>
          <a:ext cx="1809750" cy="47625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219710</xdr:colOff>
      <xdr:row>2</xdr:row>
      <xdr:rowOff>101600</xdr:rowOff>
    </xdr:to>
    <xdr:pic>
      <xdr:nvPicPr>
        <xdr:cNvPr id="2" name="Picture 1">
          <a:extLst>
            <a:ext uri="{FF2B5EF4-FFF2-40B4-BE49-F238E27FC236}">
              <a16:creationId xmlns:a16="http://schemas.microsoft.com/office/drawing/2014/main" id="{59992820-E411-469E-8428-C1A042273700}"/>
            </a:ext>
          </a:extLst>
        </xdr:cNvPr>
        <xdr:cNvPicPr>
          <a:picLocks noChangeAspect="1"/>
        </xdr:cNvPicPr>
      </xdr:nvPicPr>
      <xdr:blipFill>
        <a:blip xmlns:r="http://schemas.openxmlformats.org/officeDocument/2006/relationships" r:embed="rId1"/>
        <a:stretch>
          <a:fillRect/>
        </a:stretch>
      </xdr:blipFill>
      <xdr:spPr>
        <a:xfrm>
          <a:off x="0" y="0"/>
          <a:ext cx="1809750" cy="47625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783590</xdr:colOff>
      <xdr:row>2</xdr:row>
      <xdr:rowOff>97790</xdr:rowOff>
    </xdr:to>
    <xdr:pic>
      <xdr:nvPicPr>
        <xdr:cNvPr id="2" name="Picture 1">
          <a:extLst>
            <a:ext uri="{FF2B5EF4-FFF2-40B4-BE49-F238E27FC236}">
              <a16:creationId xmlns:a16="http://schemas.microsoft.com/office/drawing/2014/main" id="{2A7EE34A-5139-4C4D-B118-5E3217AB5886}"/>
            </a:ext>
          </a:extLst>
        </xdr:cNvPr>
        <xdr:cNvPicPr>
          <a:picLocks noChangeAspect="1"/>
        </xdr:cNvPicPr>
      </xdr:nvPicPr>
      <xdr:blipFill>
        <a:blip xmlns:r="http://schemas.openxmlformats.org/officeDocument/2006/relationships" r:embed="rId1"/>
        <a:stretch>
          <a:fillRect/>
        </a:stretch>
      </xdr:blipFill>
      <xdr:spPr>
        <a:xfrm>
          <a:off x="0" y="0"/>
          <a:ext cx="1809750" cy="47625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749300</xdr:colOff>
      <xdr:row>2</xdr:row>
      <xdr:rowOff>76200</xdr:rowOff>
    </xdr:to>
    <xdr:pic>
      <xdr:nvPicPr>
        <xdr:cNvPr id="3" name="Picture 2">
          <a:extLst>
            <a:ext uri="{FF2B5EF4-FFF2-40B4-BE49-F238E27FC236}">
              <a16:creationId xmlns:a16="http://schemas.microsoft.com/office/drawing/2014/main" id="{870B15EF-8715-4FDF-9753-CB97B73C6949}"/>
            </a:ext>
            <a:ext uri="{147F2762-F138-4A5C-976F-8EAC2B608ADB}">
              <a16:predDERef xmlns:a16="http://schemas.microsoft.com/office/drawing/2014/main" pred="{C12EFFBC-0044-44D4-8D38-5BD97329778A}"/>
            </a:ext>
          </a:extLst>
        </xdr:cNvPr>
        <xdr:cNvPicPr>
          <a:picLocks noChangeAspect="1"/>
        </xdr:cNvPicPr>
      </xdr:nvPicPr>
      <xdr:blipFill>
        <a:blip xmlns:r="http://schemas.openxmlformats.org/officeDocument/2006/relationships" r:embed="rId1"/>
        <a:stretch>
          <a:fillRect/>
        </a:stretch>
      </xdr:blipFill>
      <xdr:spPr>
        <a:xfrm>
          <a:off x="14068425" y="0"/>
          <a:ext cx="1809750" cy="4572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1816100</xdr:colOff>
      <xdr:row>2</xdr:row>
      <xdr:rowOff>101600</xdr:rowOff>
    </xdr:to>
    <xdr:pic>
      <xdr:nvPicPr>
        <xdr:cNvPr id="2" name="Picture 1">
          <a:extLst>
            <a:ext uri="{FF2B5EF4-FFF2-40B4-BE49-F238E27FC236}">
              <a16:creationId xmlns:a16="http://schemas.microsoft.com/office/drawing/2014/main" id="{A2226D18-2A98-422D-A059-C2A2893CC119}"/>
            </a:ext>
          </a:extLst>
        </xdr:cNvPr>
        <xdr:cNvPicPr>
          <a:picLocks noChangeAspect="1"/>
        </xdr:cNvPicPr>
      </xdr:nvPicPr>
      <xdr:blipFill>
        <a:blip xmlns:r="http://schemas.openxmlformats.org/officeDocument/2006/relationships" r:embed="rId1"/>
        <a:stretch>
          <a:fillRect/>
        </a:stretch>
      </xdr:blipFill>
      <xdr:spPr>
        <a:xfrm>
          <a:off x="0" y="0"/>
          <a:ext cx="1809750" cy="47625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1812290</xdr:colOff>
      <xdr:row>2</xdr:row>
      <xdr:rowOff>97790</xdr:rowOff>
    </xdr:to>
    <xdr:pic>
      <xdr:nvPicPr>
        <xdr:cNvPr id="6" name="Picture 5">
          <a:extLst>
            <a:ext uri="{FF2B5EF4-FFF2-40B4-BE49-F238E27FC236}">
              <a16:creationId xmlns:a16="http://schemas.microsoft.com/office/drawing/2014/main" id="{5A0DF8BF-F3B2-4080-8FA4-F8A32901B265}"/>
            </a:ext>
          </a:extLst>
        </xdr:cNvPr>
        <xdr:cNvPicPr>
          <a:picLocks noChangeAspect="1"/>
        </xdr:cNvPicPr>
      </xdr:nvPicPr>
      <xdr:blipFill>
        <a:blip xmlns:r="http://schemas.openxmlformats.org/officeDocument/2006/relationships" r:embed="rId1"/>
        <a:stretch>
          <a:fillRect/>
        </a:stretch>
      </xdr:blipFill>
      <xdr:spPr>
        <a:xfrm>
          <a:off x="0" y="0"/>
          <a:ext cx="1809750" cy="476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818005" cy="484505"/>
    <xdr:pic>
      <xdr:nvPicPr>
        <xdr:cNvPr id="2" name="Picture 1">
          <a:extLst>
            <a:ext uri="{FF2B5EF4-FFF2-40B4-BE49-F238E27FC236}">
              <a16:creationId xmlns:a16="http://schemas.microsoft.com/office/drawing/2014/main" id="{701D4ADE-5114-4D89-BAF8-278546D74146}"/>
            </a:ext>
          </a:extLst>
        </xdr:cNvPr>
        <xdr:cNvPicPr>
          <a:picLocks noChangeAspect="1"/>
        </xdr:cNvPicPr>
      </xdr:nvPicPr>
      <xdr:blipFill>
        <a:blip xmlns:r="http://schemas.openxmlformats.org/officeDocument/2006/relationships" r:embed="rId1"/>
        <a:stretch>
          <a:fillRect/>
        </a:stretch>
      </xdr:blipFill>
      <xdr:spPr>
        <a:xfrm>
          <a:off x="0" y="0"/>
          <a:ext cx="1818005" cy="48450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1813560</xdr:colOff>
      <xdr:row>2</xdr:row>
      <xdr:rowOff>101600</xdr:rowOff>
    </xdr:to>
    <xdr:pic>
      <xdr:nvPicPr>
        <xdr:cNvPr id="2" name="Picture 1">
          <a:extLst>
            <a:ext uri="{FF2B5EF4-FFF2-40B4-BE49-F238E27FC236}">
              <a16:creationId xmlns:a16="http://schemas.microsoft.com/office/drawing/2014/main" id="{7154B94E-E2AF-462E-89BB-8CA703C42EFA}"/>
            </a:ext>
          </a:extLst>
        </xdr:cNvPr>
        <xdr:cNvPicPr>
          <a:picLocks noChangeAspect="1"/>
        </xdr:cNvPicPr>
      </xdr:nvPicPr>
      <xdr:blipFill>
        <a:blip xmlns:r="http://schemas.openxmlformats.org/officeDocument/2006/relationships" r:embed="rId1"/>
        <a:stretch>
          <a:fillRect/>
        </a:stretch>
      </xdr:blipFill>
      <xdr:spPr>
        <a:xfrm>
          <a:off x="0" y="0"/>
          <a:ext cx="1809750" cy="4762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213360</xdr:colOff>
      <xdr:row>2</xdr:row>
      <xdr:rowOff>97790</xdr:rowOff>
    </xdr:to>
    <xdr:pic>
      <xdr:nvPicPr>
        <xdr:cNvPr id="2" name="Picture 1">
          <a:extLst>
            <a:ext uri="{FF2B5EF4-FFF2-40B4-BE49-F238E27FC236}">
              <a16:creationId xmlns:a16="http://schemas.microsoft.com/office/drawing/2014/main" id="{91A51947-A78B-45AD-9A8E-3CECF8D3AD8F}"/>
            </a:ext>
          </a:extLst>
        </xdr:cNvPr>
        <xdr:cNvPicPr>
          <a:picLocks noChangeAspect="1"/>
        </xdr:cNvPicPr>
      </xdr:nvPicPr>
      <xdr:blipFill>
        <a:blip xmlns:r="http://schemas.openxmlformats.org/officeDocument/2006/relationships" r:embed="rId1"/>
        <a:stretch>
          <a:fillRect/>
        </a:stretch>
      </xdr:blipFill>
      <xdr:spPr>
        <a:xfrm>
          <a:off x="0" y="0"/>
          <a:ext cx="1809750" cy="4762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1812290</xdr:colOff>
      <xdr:row>2</xdr:row>
      <xdr:rowOff>97790</xdr:rowOff>
    </xdr:to>
    <xdr:pic>
      <xdr:nvPicPr>
        <xdr:cNvPr id="2" name="Picture 1">
          <a:extLst>
            <a:ext uri="{FF2B5EF4-FFF2-40B4-BE49-F238E27FC236}">
              <a16:creationId xmlns:a16="http://schemas.microsoft.com/office/drawing/2014/main" id="{8795BAED-FDF4-470F-8FD6-00B977C44533}"/>
            </a:ext>
          </a:extLst>
        </xdr:cNvPr>
        <xdr:cNvPicPr>
          <a:picLocks noChangeAspect="1"/>
        </xdr:cNvPicPr>
      </xdr:nvPicPr>
      <xdr:blipFill>
        <a:blip xmlns:r="http://schemas.openxmlformats.org/officeDocument/2006/relationships" r:embed="rId1"/>
        <a:stretch>
          <a:fillRect/>
        </a:stretch>
      </xdr:blipFill>
      <xdr:spPr>
        <a:xfrm>
          <a:off x="0" y="0"/>
          <a:ext cx="1809750" cy="4762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1821180</xdr:colOff>
      <xdr:row>2</xdr:row>
      <xdr:rowOff>106680</xdr:rowOff>
    </xdr:to>
    <xdr:pic>
      <xdr:nvPicPr>
        <xdr:cNvPr id="2" name="Picture 1">
          <a:extLst>
            <a:ext uri="{FF2B5EF4-FFF2-40B4-BE49-F238E27FC236}">
              <a16:creationId xmlns:a16="http://schemas.microsoft.com/office/drawing/2014/main" id="{169A53C5-E2AD-479C-ACF3-7FFEF52E9817}"/>
            </a:ext>
          </a:extLst>
        </xdr:cNvPr>
        <xdr:cNvPicPr>
          <a:picLocks noChangeAspect="1"/>
        </xdr:cNvPicPr>
      </xdr:nvPicPr>
      <xdr:blipFill>
        <a:blip xmlns:r="http://schemas.openxmlformats.org/officeDocument/2006/relationships" r:embed="rId1"/>
        <a:stretch>
          <a:fillRect/>
        </a:stretch>
      </xdr:blipFill>
      <xdr:spPr>
        <a:xfrm>
          <a:off x="0" y="0"/>
          <a:ext cx="1809750" cy="4762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1816100</xdr:colOff>
      <xdr:row>2</xdr:row>
      <xdr:rowOff>101600</xdr:rowOff>
    </xdr:to>
    <xdr:pic>
      <xdr:nvPicPr>
        <xdr:cNvPr id="2" name="Picture 1">
          <a:extLst>
            <a:ext uri="{FF2B5EF4-FFF2-40B4-BE49-F238E27FC236}">
              <a16:creationId xmlns:a16="http://schemas.microsoft.com/office/drawing/2014/main" id="{F783493F-7376-4E18-8632-2F4275B33DED}"/>
            </a:ext>
          </a:extLst>
        </xdr:cNvPr>
        <xdr:cNvPicPr>
          <a:picLocks noChangeAspect="1"/>
        </xdr:cNvPicPr>
      </xdr:nvPicPr>
      <xdr:blipFill>
        <a:blip xmlns:r="http://schemas.openxmlformats.org/officeDocument/2006/relationships" r:embed="rId1"/>
        <a:stretch>
          <a:fillRect/>
        </a:stretch>
      </xdr:blipFill>
      <xdr:spPr>
        <a:xfrm>
          <a:off x="0" y="0"/>
          <a:ext cx="1809750" cy="4762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1813560</xdr:colOff>
      <xdr:row>2</xdr:row>
      <xdr:rowOff>99060</xdr:rowOff>
    </xdr:to>
    <xdr:pic>
      <xdr:nvPicPr>
        <xdr:cNvPr id="2" name="Picture 1">
          <a:extLst>
            <a:ext uri="{FF2B5EF4-FFF2-40B4-BE49-F238E27FC236}">
              <a16:creationId xmlns:a16="http://schemas.microsoft.com/office/drawing/2014/main" id="{8F560E7D-8759-4B3D-83CE-27E1BCB90EE8}"/>
            </a:ext>
          </a:extLst>
        </xdr:cNvPr>
        <xdr:cNvPicPr>
          <a:picLocks noChangeAspect="1"/>
        </xdr:cNvPicPr>
      </xdr:nvPicPr>
      <xdr:blipFill>
        <a:blip xmlns:r="http://schemas.openxmlformats.org/officeDocument/2006/relationships" r:embed="rId1"/>
        <a:stretch>
          <a:fillRect/>
        </a:stretch>
      </xdr:blipFill>
      <xdr:spPr>
        <a:xfrm>
          <a:off x="0" y="0"/>
          <a:ext cx="1809750" cy="4762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425450</xdr:colOff>
      <xdr:row>2</xdr:row>
      <xdr:rowOff>76200</xdr:rowOff>
    </xdr:to>
    <xdr:pic>
      <xdr:nvPicPr>
        <xdr:cNvPr id="3" name="Picture 2">
          <a:extLst>
            <a:ext uri="{FF2B5EF4-FFF2-40B4-BE49-F238E27FC236}">
              <a16:creationId xmlns:a16="http://schemas.microsoft.com/office/drawing/2014/main" id="{961780AD-294D-4623-93CC-EB66DCD2BDD5}"/>
            </a:ext>
            <a:ext uri="{147F2762-F138-4A5C-976F-8EAC2B608ADB}">
              <a16:predDERef xmlns:a16="http://schemas.microsoft.com/office/drawing/2014/main" pred="{F52E53D4-FBDA-42E7-BA33-E43A9190982B}"/>
            </a:ext>
          </a:extLst>
        </xdr:cNvPr>
        <xdr:cNvPicPr>
          <a:picLocks noChangeAspect="1"/>
        </xdr:cNvPicPr>
      </xdr:nvPicPr>
      <xdr:blipFill>
        <a:blip xmlns:r="http://schemas.openxmlformats.org/officeDocument/2006/relationships" r:embed="rId1"/>
        <a:stretch>
          <a:fillRect/>
        </a:stretch>
      </xdr:blipFill>
      <xdr:spPr>
        <a:xfrm>
          <a:off x="0" y="0"/>
          <a:ext cx="1809750" cy="4572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molsoncoors.sharepoint.com/sites/VercoGHGModel/Shared%20Documents/Models/Overall%20model/Molson%20Coors%20GHG%20model_%20v1.6_2017%20data_190520.xlsx" TargetMode="External"/><Relationship Id="rId1" Type="http://schemas.openxmlformats.org/officeDocument/2006/relationships/externalLinkPath" Target="/sites/VercoGHGModel/Shared%20Documents/Models/Overall%20model/Molson%20Coors%20GHG%20model_%20v1.6_2017%20data_190520.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molsoncoors-my.sharepoint.com/personal/a424608_molsoncoors_com/Documents/Documents/00_2025%20ESG%20Report/APPENDICES/MCBC%20Facilities%20List.xlsx" TargetMode="External"/><Relationship Id="rId1" Type="http://schemas.openxmlformats.org/officeDocument/2006/relationships/externalLinkPath" Target="MCBC%20Facilities%20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4dJGezz080ms0nKHZUSMm8gvrdyJ1n9NrUP54uin2YYgnnm_v-txR51I_4VQ4V4W" itemId="01C3K6SY37XZDBPSADBBBK35EPI2TVOJII">
      <xxl21:absoluteUrl r:id="rId2"/>
    </xxl21:alternateUrls>
    <sheetNames>
      <sheetName val="Menu"/>
      <sheetName val="Version control"/>
      <sheetName val="General overview"/>
      <sheetName val="Report"/>
      <sheetName val="Summary by country"/>
      <sheetName val="1. Operations &gt;&gt;"/>
      <sheetName val="Outputs for CDP"/>
      <sheetName val="Outputs for DJSI"/>
      <sheetName val="1.1 Data &amp; Calcs 2017"/>
      <sheetName val="1.2 Data &amp; Calcs 2025"/>
      <sheetName val="1.3 Summary"/>
      <sheetName val=" 2  Brewing inputs &gt;&gt;"/>
      <sheetName val="2.1 Farming data &amp; calcs"/>
      <sheetName val="2.2 Supply matrix"/>
      <sheetName val="2.3.1 Summary_Crops"/>
      <sheetName val="2.3.2 Summary_Brewing inputs"/>
      <sheetName val="3 Logistics"/>
      <sheetName val="3.1 Incoming"/>
      <sheetName val="3.2.1 Distribution data"/>
      <sheetName val="CDP"/>
      <sheetName val="3.2.2 Distribution calcs"/>
      <sheetName val="3.3 DCs"/>
      <sheetName val="3.4 Summary"/>
      <sheetName val="Fuel efficiencies_defaults"/>
      <sheetName val="4. Trade refrig"/>
      <sheetName val="4.1 Data inputs"/>
      <sheetName val="4.2 Summary"/>
      <sheetName val="4 Fridge calculation 2016"/>
      <sheetName val="4 Fridge calculation 2025"/>
      <sheetName val="5. Packaging"/>
      <sheetName val="6. Business Travel"/>
      <sheetName val="6. Volumes"/>
      <sheetName val="7.1 Emissions factors"/>
      <sheetName val="7.2 Secondary data"/>
      <sheetName val="Suez 2017"/>
      <sheetName val="Suez 2025"/>
      <sheetName val="lookup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
          <cell r="AD2">
            <v>2017</v>
          </cell>
        </row>
      </sheetData>
      <sheetData sheetId="3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4 Facilities List"/>
      <sheetName val="Sheet1"/>
    </sheetNames>
    <sheetDataSet>
      <sheetData sheetId="0">
        <row r="2">
          <cell r="B2" t="str">
            <v>2025 OUR IMPRINT REPORT | FY 2024</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8" Type="http://schemas.openxmlformats.org/officeDocument/2006/relationships/hyperlink" Target="https://www.molsoncoors.com/sites/molsonco/files/Molson%20Coors%20Tax%20Principles%206-2-2025.pdf" TargetMode="External"/><Relationship Id="rId13" Type="http://schemas.openxmlformats.org/officeDocument/2006/relationships/hyperlink" Target="https://www.molsoncoors.com/sites/molsonco/files/Policy%20-%20Political%20Contributions%20Policy%20%282024%29%202025-06%20FINAL%20%28Web%29%20%281%29.pdf" TargetMode="External"/><Relationship Id="rId18" Type="http://schemas.openxmlformats.org/officeDocument/2006/relationships/hyperlink" Target="https://www.molsoncoors.com/sites/molsonco/files/Americas%20EHS%20Commitment_February_2024.pdf" TargetMode="External"/><Relationship Id="rId3" Type="http://schemas.openxmlformats.org/officeDocument/2006/relationships/hyperlink" Target="https://www.molsoncoors.com/code-of-business-conduct" TargetMode="External"/><Relationship Id="rId7" Type="http://schemas.openxmlformats.org/officeDocument/2006/relationships/hyperlink" Target="https://www.molsoncoors.com/speak-up-privacy" TargetMode="External"/><Relationship Id="rId12" Type="http://schemas.openxmlformats.org/officeDocument/2006/relationships/hyperlink" Target="https://www.molsoncoors.com/sites/molsonco/files/Employment%20Principles%20July2024.pdf" TargetMode="External"/><Relationship Id="rId17" Type="http://schemas.openxmlformats.org/officeDocument/2006/relationships/hyperlink" Target="https://www.molsoncoors.com/sites/molsonco/files/Forced%20and%20Child%20Labour%20in%20Supply%20Chains%202024.docx.pdf" TargetMode="External"/><Relationship Id="rId2" Type="http://schemas.openxmlformats.org/officeDocument/2006/relationships/hyperlink" Target="https://www.molsoncoors.com/sites/molsonco/files/2020-01/Alcohol%20Responsibility%20Policy.pdf" TargetMode="External"/><Relationship Id="rId16" Type="http://schemas.openxmlformats.org/officeDocument/2006/relationships/hyperlink" Target="https://www.molsoncoors.com/sites/molsonco/files/Molson%20Coors%20UK%20Tax%20Strategy%20-%2012.12.2024.pdf" TargetMode="External"/><Relationship Id="rId20" Type="http://schemas.openxmlformats.org/officeDocument/2006/relationships/drawing" Target="../drawings/drawing18.xml"/><Relationship Id="rId1" Type="http://schemas.openxmlformats.org/officeDocument/2006/relationships/hyperlink" Target="https://www.molsoncoors.com/sites/molsonco/files/2020-01/Agricultural-Brewing-Ingredients-Policy.pdf" TargetMode="External"/><Relationship Id="rId6" Type="http://schemas.openxmlformats.org/officeDocument/2006/relationships/hyperlink" Target="https://www.molsoncoors.com/sites/molsonco/files/MCBC%20Global%20Packaging%20Policy%20EN%20-%205%20DEC%202022_V2.pdf" TargetMode="External"/><Relationship Id="rId11" Type="http://schemas.openxmlformats.org/officeDocument/2006/relationships/hyperlink" Target="https://www.molsoncoors.com/sites/molsonco/files/5619-1_MC_Gender_Pay_Report_2022_A4_v5.pdf" TargetMode="External"/><Relationship Id="rId5" Type="http://schemas.openxmlformats.org/officeDocument/2006/relationships/hyperlink" Target="https://www.molsoncoors.com/sites/molsonco/files/2020-01/Energy%20Policy.pdf" TargetMode="External"/><Relationship Id="rId15" Type="http://schemas.openxmlformats.org/officeDocument/2006/relationships/hyperlink" Target="https://www.molsoncoors.com/sites/molsonco/files/MCBC%202023%20-%20Modern%20Slavery%20Statement%20approved.pdf" TargetMode="External"/><Relationship Id="rId10" Type="http://schemas.openxmlformats.org/officeDocument/2006/relationships/hyperlink" Target="https://www.molsoncoors.com/sites/molsonco/files/Corporate%20Governance%20Statements%20-%20Directors%20Reports%20MCBC%20UK%20Final_1.pdf" TargetMode="External"/><Relationship Id="rId19" Type="http://schemas.openxmlformats.org/officeDocument/2006/relationships/printerSettings" Target="../printerSettings/printerSettings12.bin"/><Relationship Id="rId4" Type="http://schemas.openxmlformats.org/officeDocument/2006/relationships/hyperlink" Target="https://www.molsoncoors.com/privacy-policy" TargetMode="External"/><Relationship Id="rId9" Type="http://schemas.openxmlformats.org/officeDocument/2006/relationships/hyperlink" Target="https://www.molsoncoors.com/sites/molsonco/files/MCBC%20Global%20Water%20Policy%20EN%20-%205%20DEC%202022.pdf" TargetMode="External"/><Relationship Id="rId14" Type="http://schemas.openxmlformats.org/officeDocument/2006/relationships/hyperlink" Target="https://www.molsoncoors.com/sites/molsonco/files/Our%20Standards%20for%20Business%20and%20Supply%20Partners%20-%20Americas%20Final%20-%20Updated%2009%2025%2024.pdf"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C9A0C-62B4-43E6-B5C3-B9A0091F6EE0}">
  <sheetPr>
    <tabColor theme="0" tint="-0.499984740745262"/>
  </sheetPr>
  <dimension ref="A1:H48"/>
  <sheetViews>
    <sheetView tabSelected="1" zoomScaleNormal="100" workbookViewId="0">
      <selection activeCell="B1" sqref="B1"/>
    </sheetView>
  </sheetViews>
  <sheetFormatPr defaultRowHeight="15" customHeight="1"/>
  <cols>
    <col min="1" max="1" width="56.28515625" customWidth="1"/>
    <col min="2" max="2" width="52.28515625" customWidth="1"/>
    <col min="3" max="3" width="8.7109375" customWidth="1"/>
    <col min="4" max="4" width="1.7109375" customWidth="1"/>
    <col min="5" max="5" width="8.7109375" customWidth="1"/>
    <col min="11" max="11" width="22.85546875" customWidth="1"/>
  </cols>
  <sheetData>
    <row r="1" spans="1:8" ht="15.6">
      <c r="B1" s="58" t="s">
        <v>0</v>
      </c>
    </row>
    <row r="2" spans="1:8" ht="15.6">
      <c r="B2" s="58" t="s">
        <v>1</v>
      </c>
      <c r="H2" s="1"/>
    </row>
    <row r="3" spans="1:8" ht="17.100000000000001">
      <c r="B3" s="58" t="s">
        <v>2</v>
      </c>
      <c r="H3" s="289"/>
    </row>
    <row r="4" spans="1:8" ht="14.45">
      <c r="B4" s="59" t="s">
        <v>3</v>
      </c>
    </row>
    <row r="5" spans="1:8" ht="18.600000000000001">
      <c r="A5" s="21"/>
    </row>
    <row r="6" spans="1:8" ht="28.5">
      <c r="A6" s="388" t="s">
        <v>4</v>
      </c>
      <c r="B6" s="388"/>
      <c r="C6" s="388"/>
      <c r="D6" s="388"/>
      <c r="E6" s="388"/>
    </row>
    <row r="7" spans="1:8" ht="14.45" customHeight="1">
      <c r="C7" s="57"/>
      <c r="D7" s="57"/>
    </row>
    <row r="8" spans="1:8" s="8" customFormat="1" ht="20.100000000000001" customHeight="1">
      <c r="A8" s="79" t="s">
        <v>5</v>
      </c>
      <c r="B8" s="79" t="s">
        <v>6</v>
      </c>
      <c r="C8" s="386" t="s">
        <v>7</v>
      </c>
      <c r="D8" s="386"/>
      <c r="E8" s="386"/>
    </row>
    <row r="9" spans="1:8" ht="29.1">
      <c r="A9" s="311" t="s">
        <v>8</v>
      </c>
      <c r="B9" s="5" t="s">
        <v>9</v>
      </c>
      <c r="C9" s="86"/>
      <c r="D9" s="86"/>
      <c r="E9" s="26"/>
    </row>
    <row r="10" spans="1:8" s="8" customFormat="1" ht="20.100000000000001" customHeight="1">
      <c r="A10" s="90" t="s">
        <v>10</v>
      </c>
      <c r="B10" s="80"/>
      <c r="C10" s="81"/>
      <c r="D10" s="81"/>
      <c r="E10" s="80"/>
    </row>
    <row r="11" spans="1:8" ht="29.1">
      <c r="A11" s="311" t="s">
        <v>11</v>
      </c>
      <c r="B11" s="312" t="s">
        <v>12</v>
      </c>
      <c r="C11" s="26">
        <v>2020</v>
      </c>
      <c r="D11" s="26" t="s">
        <v>13</v>
      </c>
      <c r="E11" s="87">
        <v>2024</v>
      </c>
    </row>
    <row r="12" spans="1:8" ht="14.45">
      <c r="A12" s="311" t="s">
        <v>14</v>
      </c>
      <c r="B12" t="s">
        <v>15</v>
      </c>
      <c r="C12">
        <v>2023</v>
      </c>
      <c r="D12" s="26" t="s">
        <v>13</v>
      </c>
      <c r="E12" s="87">
        <v>2024</v>
      </c>
    </row>
    <row r="13" spans="1:8" s="8" customFormat="1" ht="20.100000000000001" customHeight="1">
      <c r="A13" s="89" t="s">
        <v>16</v>
      </c>
      <c r="B13" s="82"/>
      <c r="C13" s="83"/>
      <c r="D13" s="83"/>
      <c r="E13" s="83"/>
    </row>
    <row r="14" spans="1:8" ht="29.1">
      <c r="A14" s="311" t="s">
        <v>17</v>
      </c>
      <c r="B14" s="312" t="s">
        <v>18</v>
      </c>
      <c r="C14" s="26">
        <v>2016</v>
      </c>
      <c r="D14" s="26" t="s">
        <v>13</v>
      </c>
      <c r="E14" s="87">
        <v>2024</v>
      </c>
    </row>
    <row r="15" spans="1:8" ht="29.1">
      <c r="A15" s="311" t="s">
        <v>19</v>
      </c>
      <c r="B15" s="312" t="s">
        <v>20</v>
      </c>
      <c r="C15" s="26">
        <v>2016</v>
      </c>
      <c r="D15" s="26" t="s">
        <v>13</v>
      </c>
      <c r="E15" s="87">
        <v>2024</v>
      </c>
    </row>
    <row r="16" spans="1:8" ht="14.45" customHeight="1">
      <c r="A16" s="311" t="s">
        <v>21</v>
      </c>
      <c r="B16" s="312" t="s">
        <v>22</v>
      </c>
      <c r="C16" s="26">
        <v>2016</v>
      </c>
      <c r="D16" s="26" t="s">
        <v>13</v>
      </c>
      <c r="E16" s="87">
        <v>2024</v>
      </c>
    </row>
    <row r="17" spans="1:5" ht="29.1">
      <c r="A17" s="311" t="s">
        <v>23</v>
      </c>
      <c r="B17" s="312" t="s">
        <v>24</v>
      </c>
      <c r="C17" s="26">
        <v>2016</v>
      </c>
      <c r="D17" s="26" t="s">
        <v>13</v>
      </c>
      <c r="E17" s="87">
        <v>2024</v>
      </c>
    </row>
    <row r="18" spans="1:5" ht="14.45" customHeight="1">
      <c r="A18" s="311" t="s">
        <v>25</v>
      </c>
      <c r="B18" s="312" t="s">
        <v>26</v>
      </c>
      <c r="C18" s="26">
        <v>2016</v>
      </c>
      <c r="D18" s="26" t="s">
        <v>13</v>
      </c>
      <c r="E18" s="87">
        <v>2024</v>
      </c>
    </row>
    <row r="19" spans="1:5" ht="14.45" customHeight="1">
      <c r="A19" s="311" t="s">
        <v>27</v>
      </c>
      <c r="B19" s="312" t="s">
        <v>28</v>
      </c>
      <c r="C19" s="26">
        <v>2016</v>
      </c>
      <c r="D19" s="26" t="s">
        <v>13</v>
      </c>
      <c r="E19" s="87">
        <v>2024</v>
      </c>
    </row>
    <row r="20" spans="1:5" ht="14.45" customHeight="1">
      <c r="A20" s="311" t="s">
        <v>29</v>
      </c>
      <c r="B20" s="312" t="s">
        <v>30</v>
      </c>
      <c r="C20" s="26"/>
      <c r="D20" s="26"/>
      <c r="E20" s="87">
        <v>2024</v>
      </c>
    </row>
    <row r="21" spans="1:5" ht="29.1">
      <c r="A21" s="311" t="s">
        <v>31</v>
      </c>
      <c r="B21" s="5" t="s">
        <v>32</v>
      </c>
      <c r="C21" s="26"/>
      <c r="D21" s="26"/>
      <c r="E21" s="87"/>
    </row>
    <row r="22" spans="1:5" ht="14.45" customHeight="1">
      <c r="A22" s="311" t="s">
        <v>33</v>
      </c>
      <c r="B22" s="312" t="s">
        <v>34</v>
      </c>
      <c r="C22" s="26">
        <v>2016</v>
      </c>
      <c r="D22" s="26" t="s">
        <v>13</v>
      </c>
      <c r="E22" s="87">
        <v>2024</v>
      </c>
    </row>
    <row r="23" spans="1:5" ht="29.1">
      <c r="A23" s="311" t="s">
        <v>35</v>
      </c>
      <c r="B23" s="5" t="s">
        <v>36</v>
      </c>
      <c r="C23" s="26">
        <v>2016</v>
      </c>
      <c r="D23" s="26" t="s">
        <v>13</v>
      </c>
      <c r="E23" s="87">
        <v>2024</v>
      </c>
    </row>
    <row r="24" spans="1:5" ht="14.45" customHeight="1">
      <c r="A24" s="311" t="s">
        <v>37</v>
      </c>
      <c r="B24" s="5" t="s">
        <v>38</v>
      </c>
      <c r="C24" s="26">
        <v>2016</v>
      </c>
      <c r="D24" s="26" t="s">
        <v>13</v>
      </c>
      <c r="E24" s="87">
        <v>2024</v>
      </c>
    </row>
    <row r="25" spans="1:5" ht="14.45" customHeight="1">
      <c r="A25" s="311" t="s">
        <v>39</v>
      </c>
      <c r="B25" s="5" t="s">
        <v>40</v>
      </c>
      <c r="C25" s="26">
        <v>2014</v>
      </c>
      <c r="D25" s="26" t="s">
        <v>13</v>
      </c>
      <c r="E25" s="87">
        <v>2024</v>
      </c>
    </row>
    <row r="26" spans="1:5" ht="29.1">
      <c r="A26" s="311" t="s">
        <v>41</v>
      </c>
      <c r="B26" s="5" t="s">
        <v>42</v>
      </c>
      <c r="C26" s="26">
        <v>2016</v>
      </c>
      <c r="D26" s="26" t="s">
        <v>13</v>
      </c>
      <c r="E26" s="87">
        <v>2024</v>
      </c>
    </row>
    <row r="27" spans="1:5" s="8" customFormat="1" ht="20.100000000000001" customHeight="1">
      <c r="A27" s="88" t="s">
        <v>43</v>
      </c>
      <c r="B27" s="84"/>
      <c r="C27" s="85"/>
      <c r="D27" s="85"/>
      <c r="E27" s="85"/>
    </row>
    <row r="28" spans="1:5" ht="14.45" customHeight="1">
      <c r="A28" s="311" t="s">
        <v>44</v>
      </c>
      <c r="B28" s="26" t="s">
        <v>45</v>
      </c>
      <c r="C28" s="387" t="s">
        <v>46</v>
      </c>
      <c r="D28" s="387"/>
      <c r="E28" s="387"/>
    </row>
    <row r="29" spans="1:5" ht="14.45" customHeight="1">
      <c r="A29" s="311" t="s">
        <v>47</v>
      </c>
      <c r="B29" s="26" t="s">
        <v>48</v>
      </c>
      <c r="C29" s="26">
        <v>2016</v>
      </c>
      <c r="D29" s="26" t="s">
        <v>13</v>
      </c>
      <c r="E29" s="87">
        <v>2024</v>
      </c>
    </row>
    <row r="30" spans="1:5" ht="14.45" customHeight="1"/>
    <row r="31" spans="1:5" ht="14.45" customHeight="1"/>
    <row r="32" spans="1:5" ht="14.45" customHeight="1"/>
    <row r="33" ht="14.45" customHeight="1"/>
    <row r="34" ht="14.45" customHeight="1"/>
    <row r="35" ht="14.45" customHeight="1"/>
    <row r="36" ht="14.45" customHeight="1"/>
    <row r="37" ht="14.45" customHeight="1"/>
    <row r="38" ht="14.45" customHeight="1"/>
    <row r="39" ht="14.45" customHeight="1"/>
    <row r="40" ht="14.45"/>
    <row r="41" ht="14.45"/>
    <row r="42" ht="14.45"/>
    <row r="43" ht="14.45"/>
    <row r="44" ht="14.45"/>
    <row r="45" ht="14.45"/>
    <row r="46" ht="14.45"/>
    <row r="47" ht="14.45"/>
    <row r="48" ht="14.45"/>
  </sheetData>
  <sheetProtection algorithmName="SHA-512" hashValue="4un0oRV2uGsCJ3eUVi4fwTeAnFcRulBatUeq/wldONMpnQAjIDFnf/RcMFLOG0mBtZpMGhgvGdQwqvTewI1dag==" saltValue="vWSZGaNGQN/xkWG+nRa2Xg==" spinCount="100000" sheet="1" objects="1" scenarios="1"/>
  <mergeCells count="3">
    <mergeCell ref="C8:E8"/>
    <mergeCell ref="C28:E28"/>
    <mergeCell ref="A6:E6"/>
  </mergeCells>
  <hyperlinks>
    <hyperlink ref="A9" location="'1. Facilities List'!A1" display="1. Facilities List" xr:uid="{5CBA1066-DA6E-4BD1-B1FD-A86A19ABB153}"/>
    <hyperlink ref="A11" location="'2. Workforce'!A1" display="2. Workforce" xr:uid="{F964801C-636A-4A23-8273-3FCA7BAA1FD8}"/>
    <hyperlink ref="A12" location="'3. Safety'!A1" display="4. Safety" xr:uid="{98327D85-16FF-4DF3-9CAA-3C85F8AFFA2F}"/>
    <hyperlink ref="A14" location="'4. Scope 1 Emissions'!A1" display="6. Scope 1 Emissions" xr:uid="{890FD59F-184D-49AB-B8E0-426E5A6FC710}"/>
    <hyperlink ref="A15" location="'5. Scope 2 Emissions'!A1" display="7. Scope 2 Emissions" xr:uid="{70BA57B3-DEA7-42A1-92D9-B88A76E2102E}"/>
    <hyperlink ref="A16" location="'6. Total Energy'!A1" display="8. Total Energy" xr:uid="{49F47144-7E95-44FB-8516-87E8926A7AF0}"/>
    <hyperlink ref="A17" location="'7. Renewable Electricity'!A1" display="7. Renewable Electricity" xr:uid="{F962AA47-8549-49FE-9BEC-06325130714D}"/>
    <hyperlink ref="A18" location="'8. Scopes 1, 2 &amp; 3 by Region'!A1" display="10. Scopes 1, 2 &amp; 3 Emissions by Region" xr:uid="{64C15EB2-BE22-45CF-B7CF-5F39AA830A43}"/>
    <hyperlink ref="A19" location="'9. Abs_Emissions Value Chain'!A1" display="11. Absolute Emissions in Our Value Chain" xr:uid="{2BEE2387-18DE-495D-AB6B-EF2E54DAEC8F}"/>
    <hyperlink ref="A22" location="'12. Water-to-Product Ratio'!A1" display="12. Water-to-Product Ratio" xr:uid="{9E70CEAE-C2FF-446F-A3EB-123592D91997}"/>
    <hyperlink ref="A23" location="'13. Water Usage by Source'!A1" display="13. Water Usage by Source" xr:uid="{A16D9BC8-82FF-4A60-BCF9-E1B6A0862D17}"/>
    <hyperlink ref="A24" location="'14. Water Barley'!A1" display="14. Water Used to Grow Barley" xr:uid="{A0CA85ED-26E3-484E-B89E-66A95A33432C}"/>
    <hyperlink ref="A25" location="'15. Water Restoration Projects'!A1" display="15. Water Restoration Projects" xr:uid="{EC414DA0-61B7-42D2-8D97-612F41C3C412}"/>
    <hyperlink ref="A26" location="'16. Waste Management'!A1" display="16. Waste Management" xr:uid="{B09B19E8-3802-4959-B663-3224A0460669}"/>
    <hyperlink ref="A28" location="'17. Policies'!A1" display="19. Policies" xr:uid="{C4B30001-1067-4A4F-B4FB-9084912CC533}"/>
    <hyperlink ref="A29" location="'18. Political Contributions'!A1" display="20. Political Contributions" xr:uid="{6A8DA1B4-3532-4461-B473-FCB45646AB42}"/>
    <hyperlink ref="A21" location="'11. Baseline Updates'!A1" display="11. GHG Emissions Baseline Updates" xr:uid="{8B93B62C-7CE6-4945-BF73-9A1C59812F75}"/>
    <hyperlink ref="A20" location="'10. Abs_Emissions Scope 3'!A1" display="10. Absolute Emissions by Scope 3 Categories" xr:uid="{65F0F8E6-BDF5-4555-B2F7-DD9AA3244D83}"/>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44D15-D904-41E0-ABC7-BF5A70848466}">
  <sheetPr>
    <tabColor theme="4" tint="0.39997558519241921"/>
  </sheetPr>
  <dimension ref="A2:K34"/>
  <sheetViews>
    <sheetView zoomScaleNormal="100" workbookViewId="0">
      <selection activeCell="B1" sqref="B1"/>
    </sheetView>
  </sheetViews>
  <sheetFormatPr defaultRowHeight="14.45"/>
  <cols>
    <col min="1" max="1" width="30.5703125" customWidth="1"/>
    <col min="2" max="10" width="13.7109375" customWidth="1"/>
    <col min="11" max="11" width="36.5703125" customWidth="1"/>
  </cols>
  <sheetData>
    <row r="2" spans="1:11">
      <c r="B2" s="1" t="str">
        <f>'[2]2024 Facilities List'!B2</f>
        <v>2025 OUR IMPRINT REPORT | FY 2024</v>
      </c>
    </row>
    <row r="3" spans="1:11" ht="17.100000000000001">
      <c r="B3" s="289" t="s">
        <v>4</v>
      </c>
      <c r="D3" s="59" t="str">
        <f>'0. Table of Contents'!B4</f>
        <v>Last updated: 2025-06-06</v>
      </c>
    </row>
    <row r="5" spans="1:11" ht="20.100000000000001" customHeight="1">
      <c r="A5" s="21" t="s">
        <v>278</v>
      </c>
    </row>
    <row r="6" spans="1:11" ht="24.95" customHeight="1">
      <c r="A6" s="99" t="s">
        <v>279</v>
      </c>
      <c r="B6" s="183">
        <v>2016</v>
      </c>
      <c r="C6" s="183">
        <v>2017</v>
      </c>
      <c r="D6" s="183">
        <v>2018</v>
      </c>
      <c r="E6" s="183">
        <v>2019</v>
      </c>
      <c r="F6" s="183">
        <v>2020</v>
      </c>
      <c r="G6" s="183">
        <v>2021</v>
      </c>
      <c r="H6" s="183">
        <v>2022</v>
      </c>
      <c r="I6" s="183">
        <v>2023</v>
      </c>
      <c r="J6" s="183">
        <v>2024</v>
      </c>
    </row>
    <row r="7" spans="1:11">
      <c r="A7" s="186" t="s">
        <v>280</v>
      </c>
      <c r="B7" s="185">
        <v>480267</v>
      </c>
      <c r="C7" s="185">
        <v>468501</v>
      </c>
      <c r="D7" s="185">
        <v>444909</v>
      </c>
      <c r="E7" s="185">
        <v>427256</v>
      </c>
      <c r="F7" s="185">
        <v>498251</v>
      </c>
      <c r="G7" s="185">
        <v>383244</v>
      </c>
      <c r="H7" s="185">
        <v>361172.69336647628</v>
      </c>
      <c r="I7" s="185">
        <v>395187.999850947</v>
      </c>
      <c r="J7" s="185">
        <v>371319.61342727701</v>
      </c>
    </row>
    <row r="8" spans="1:11">
      <c r="A8" s="15" t="s">
        <v>281</v>
      </c>
      <c r="B8" s="18">
        <v>573295</v>
      </c>
      <c r="C8" s="18">
        <v>540478</v>
      </c>
      <c r="D8" s="18">
        <v>535144</v>
      </c>
      <c r="E8" s="18">
        <v>532684</v>
      </c>
      <c r="F8" s="18">
        <v>532452</v>
      </c>
      <c r="G8" s="18">
        <v>454755</v>
      </c>
      <c r="H8" s="18">
        <v>435876.56390970707</v>
      </c>
      <c r="I8" s="18">
        <v>432320.47929243202</v>
      </c>
      <c r="J8" s="18">
        <v>396938.88719014602</v>
      </c>
    </row>
    <row r="9" spans="1:11">
      <c r="A9" s="15" t="s">
        <v>282</v>
      </c>
      <c r="B9" s="18">
        <v>1101751</v>
      </c>
      <c r="C9" s="18">
        <v>925933</v>
      </c>
      <c r="D9" s="18">
        <v>874352</v>
      </c>
      <c r="E9" s="18">
        <v>807091</v>
      </c>
      <c r="F9" s="18">
        <v>780674</v>
      </c>
      <c r="G9" s="18">
        <v>727347</v>
      </c>
      <c r="H9" s="18">
        <v>698162</v>
      </c>
      <c r="I9" s="18">
        <v>708262.30293848598</v>
      </c>
      <c r="J9" s="18">
        <v>592391.56586215296</v>
      </c>
    </row>
    <row r="10" spans="1:11">
      <c r="A10" s="15" t="s">
        <v>283</v>
      </c>
      <c r="B10" s="18">
        <v>2475821</v>
      </c>
      <c r="C10" s="18">
        <v>2435828</v>
      </c>
      <c r="D10" s="18">
        <v>2330126</v>
      </c>
      <c r="E10" s="18">
        <v>2109812</v>
      </c>
      <c r="F10" s="18">
        <v>2411645</v>
      </c>
      <c r="G10" s="18">
        <v>1804527</v>
      </c>
      <c r="H10" s="18">
        <v>1690003.2277755465</v>
      </c>
      <c r="I10" s="18">
        <v>1824998.36849061</v>
      </c>
      <c r="J10" s="18">
        <v>1837221.5409747399</v>
      </c>
    </row>
    <row r="11" spans="1:11">
      <c r="A11" s="15" t="s">
        <v>284</v>
      </c>
      <c r="B11" s="18">
        <v>795035</v>
      </c>
      <c r="C11" s="18">
        <v>802908</v>
      </c>
      <c r="D11" s="18">
        <v>720181</v>
      </c>
      <c r="E11" s="18">
        <v>684656</v>
      </c>
      <c r="F11" s="18">
        <v>652650</v>
      </c>
      <c r="G11" s="18">
        <v>678860</v>
      </c>
      <c r="H11" s="18">
        <v>634735.68450471666</v>
      </c>
      <c r="I11" s="18">
        <v>702035.11583240703</v>
      </c>
      <c r="J11" s="18">
        <v>669522.45989215095</v>
      </c>
    </row>
    <row r="12" spans="1:11">
      <c r="A12" s="15" t="s">
        <v>285</v>
      </c>
      <c r="B12" s="18">
        <v>1334025</v>
      </c>
      <c r="C12" s="18">
        <v>1174096</v>
      </c>
      <c r="D12" s="18">
        <v>1102775</v>
      </c>
      <c r="E12" s="18">
        <v>1010391</v>
      </c>
      <c r="F12" s="18">
        <v>962601</v>
      </c>
      <c r="G12" s="18">
        <v>852847</v>
      </c>
      <c r="H12" s="18">
        <v>806348.83171175374</v>
      </c>
      <c r="I12" s="18">
        <v>436563.46749250399</v>
      </c>
      <c r="J12" s="18">
        <v>399139.53064721002</v>
      </c>
    </row>
    <row r="13" spans="1:11">
      <c r="A13" s="15" t="s">
        <v>117</v>
      </c>
      <c r="B13" s="18">
        <v>44764</v>
      </c>
      <c r="C13" s="18">
        <v>31999</v>
      </c>
      <c r="D13" s="18">
        <v>48713</v>
      </c>
      <c r="E13" s="18">
        <v>36211</v>
      </c>
      <c r="F13" s="18">
        <v>20476</v>
      </c>
      <c r="G13" s="18">
        <v>29551</v>
      </c>
      <c r="H13" s="18">
        <v>42098.010613748229</v>
      </c>
      <c r="I13" s="18">
        <v>259766.41342232801</v>
      </c>
      <c r="J13" s="18">
        <v>212179.85651456099</v>
      </c>
      <c r="K13" s="168" t="s">
        <v>286</v>
      </c>
    </row>
    <row r="14" spans="1:11">
      <c r="A14" s="20" t="s">
        <v>266</v>
      </c>
      <c r="B14" s="22">
        <v>6804957</v>
      </c>
      <c r="C14" s="22">
        <v>6379742</v>
      </c>
      <c r="D14" s="22">
        <v>6056201</v>
      </c>
      <c r="E14" s="22">
        <v>5608102</v>
      </c>
      <c r="F14" s="22">
        <v>5858749</v>
      </c>
      <c r="G14" s="22">
        <v>4931131</v>
      </c>
      <c r="H14" s="22">
        <f>SUM(H7:H13)</f>
        <v>4668397.0118819484</v>
      </c>
      <c r="I14" s="22">
        <f>SUM(I7:I13)</f>
        <v>4759134.1473197145</v>
      </c>
      <c r="J14" s="22">
        <f>SUM(J7:J13)</f>
        <v>4478713.4545082375</v>
      </c>
    </row>
    <row r="16" spans="1:11" ht="66.95" customHeight="1">
      <c r="A16" s="99" t="s">
        <v>279</v>
      </c>
      <c r="B16" s="290" t="s">
        <v>275</v>
      </c>
      <c r="C16" s="168" t="s">
        <v>276</v>
      </c>
    </row>
    <row r="17" spans="1:3">
      <c r="A17" s="186" t="s">
        <v>280</v>
      </c>
      <c r="B17" s="314">
        <v>534482.45651303395</v>
      </c>
    </row>
    <row r="18" spans="1:3">
      <c r="A18" s="15" t="s">
        <v>281</v>
      </c>
      <c r="B18" s="315">
        <v>543381.70508818596</v>
      </c>
    </row>
    <row r="19" spans="1:3">
      <c r="A19" s="15" t="s">
        <v>282</v>
      </c>
      <c r="B19" s="315">
        <v>1167445.5317333201</v>
      </c>
    </row>
    <row r="20" spans="1:3">
      <c r="A20" s="15" t="s">
        <v>283</v>
      </c>
      <c r="B20" s="315">
        <v>2693180.2337233801</v>
      </c>
    </row>
    <row r="21" spans="1:3">
      <c r="A21" s="15" t="s">
        <v>284</v>
      </c>
      <c r="B21" s="315">
        <v>812305.45426765201</v>
      </c>
    </row>
    <row r="22" spans="1:3">
      <c r="A22" s="15" t="s">
        <v>285</v>
      </c>
      <c r="B22" s="315">
        <v>692575.42102013098</v>
      </c>
    </row>
    <row r="23" spans="1:3">
      <c r="A23" s="15" t="s">
        <v>117</v>
      </c>
      <c r="B23" s="315">
        <v>281914.131177856</v>
      </c>
    </row>
    <row r="24" spans="1:3">
      <c r="A24" s="20" t="s">
        <v>266</v>
      </c>
      <c r="B24" s="22">
        <f>SUM(B17:B23)</f>
        <v>6725284.9335235581</v>
      </c>
    </row>
    <row r="26" spans="1:3" ht="66.95" customHeight="1">
      <c r="A26" s="99" t="s">
        <v>279</v>
      </c>
      <c r="B26" s="290" t="s">
        <v>277</v>
      </c>
      <c r="C26" s="168" t="s">
        <v>276</v>
      </c>
    </row>
    <row r="27" spans="1:3">
      <c r="A27" s="186" t="s">
        <v>280</v>
      </c>
      <c r="B27" s="314">
        <v>535251.04863255995</v>
      </c>
    </row>
    <row r="28" spans="1:3">
      <c r="A28" s="15" t="s">
        <v>281</v>
      </c>
      <c r="B28" s="315">
        <v>543381.70508818596</v>
      </c>
    </row>
    <row r="29" spans="1:3">
      <c r="A29" s="15" t="s">
        <v>282</v>
      </c>
      <c r="B29" s="315">
        <v>1167445.5317333201</v>
      </c>
    </row>
    <row r="30" spans="1:3">
      <c r="A30" s="15" t="s">
        <v>283</v>
      </c>
      <c r="B30" s="315">
        <v>2538065.0453007198</v>
      </c>
    </row>
    <row r="31" spans="1:3">
      <c r="A31" s="15" t="s">
        <v>284</v>
      </c>
      <c r="B31" s="315">
        <v>821039.82260467997</v>
      </c>
    </row>
    <row r="32" spans="1:3">
      <c r="A32" s="15" t="s">
        <v>285</v>
      </c>
      <c r="B32" s="315">
        <v>692575.42102013098</v>
      </c>
    </row>
    <row r="33" spans="1:5">
      <c r="A33" s="15" t="s">
        <v>117</v>
      </c>
      <c r="B33" s="315">
        <v>314248.46010545699</v>
      </c>
    </row>
    <row r="34" spans="1:5">
      <c r="A34" s="20" t="s">
        <v>266</v>
      </c>
      <c r="B34" s="22">
        <f>SUM(B27:B33)</f>
        <v>6612007.0344850533</v>
      </c>
      <c r="E34" s="4"/>
    </row>
  </sheetData>
  <sheetProtection algorithmName="SHA-512" hashValue="Jcg7k/VY1KdYmdTzF+fLpoMwXQjrtmGIUWNttY2vuL/auC4K3j4usxC7yHtlNAaqjlm9owWR67uA1Upk4I/p0g==" saltValue="4Gx2ivkYqPdBl5kMsoitAQ==" spinCount="100000" sheet="1" objects="1" scenarios="1"/>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827CC-287F-49B4-8FDF-AF95199C5AC9}">
  <sheetPr>
    <tabColor theme="4" tint="0.39997558519241921"/>
  </sheetPr>
  <dimension ref="A2:D17"/>
  <sheetViews>
    <sheetView zoomScaleNormal="100" workbookViewId="0">
      <selection activeCell="B1" sqref="B1"/>
    </sheetView>
  </sheetViews>
  <sheetFormatPr defaultRowHeight="14.45"/>
  <cols>
    <col min="1" max="1" width="45.85546875" customWidth="1"/>
    <col min="2" max="2" width="18.85546875" customWidth="1"/>
    <col min="3" max="3" width="73.28515625" customWidth="1"/>
    <col min="4" max="4" width="80.28515625" customWidth="1"/>
    <col min="5" max="10" width="13.7109375" customWidth="1"/>
    <col min="11" max="11" width="36.5703125" customWidth="1"/>
  </cols>
  <sheetData>
    <row r="2" spans="1:4">
      <c r="B2" s="1" t="str">
        <f>'[2]2024 Facilities List'!B2</f>
        <v>2025 OUR IMPRINT REPORT | FY 2024</v>
      </c>
    </row>
    <row r="3" spans="1:4" ht="17.100000000000001">
      <c r="B3" s="384" t="s">
        <v>4</v>
      </c>
      <c r="C3" s="385"/>
      <c r="D3" s="59"/>
    </row>
    <row r="4" spans="1:4">
      <c r="B4" s="385" t="str">
        <f>'0. Table of Contents'!B4</f>
        <v>Last updated: 2025-06-06</v>
      </c>
      <c r="C4" s="385"/>
      <c r="D4" s="59"/>
    </row>
    <row r="6" spans="1:4" ht="20.100000000000001" customHeight="1">
      <c r="A6" s="21" t="s">
        <v>287</v>
      </c>
    </row>
    <row r="7" spans="1:4" ht="24.95" customHeight="1">
      <c r="A7" s="226" t="s">
        <v>288</v>
      </c>
      <c r="B7" s="197">
        <v>2024</v>
      </c>
      <c r="C7" s="226" t="s">
        <v>289</v>
      </c>
    </row>
    <row r="8" spans="1:4" ht="123" customHeight="1">
      <c r="A8" s="366" t="s">
        <v>290</v>
      </c>
      <c r="B8" s="367">
        <v>2492214.3677621</v>
      </c>
      <c r="C8" s="381" t="s">
        <v>291</v>
      </c>
    </row>
    <row r="9" spans="1:4" ht="63" customHeight="1">
      <c r="A9" s="366" t="s">
        <v>292</v>
      </c>
      <c r="B9" s="367">
        <v>157472.98516452999</v>
      </c>
      <c r="C9" s="381" t="s">
        <v>293</v>
      </c>
    </row>
    <row r="10" spans="1:4">
      <c r="A10" s="366" t="s">
        <v>294</v>
      </c>
      <c r="B10" s="367">
        <v>556021.23563640402</v>
      </c>
      <c r="C10" s="381" t="s">
        <v>295</v>
      </c>
    </row>
    <row r="11" spans="1:4" ht="26.1" customHeight="1">
      <c r="A11" s="366" t="s">
        <v>296</v>
      </c>
      <c r="B11" s="367">
        <v>1167.19903068543</v>
      </c>
      <c r="C11" s="381" t="s">
        <v>297</v>
      </c>
    </row>
    <row r="12" spans="1:4">
      <c r="A12" s="366" t="s">
        <v>298</v>
      </c>
      <c r="B12" s="367">
        <v>14171.164732160199</v>
      </c>
      <c r="C12" s="381" t="s">
        <v>299</v>
      </c>
    </row>
    <row r="13" spans="1:4" ht="36">
      <c r="A13" s="366" t="s">
        <v>300</v>
      </c>
      <c r="B13" s="367">
        <v>441716.18539916503</v>
      </c>
      <c r="C13" s="381" t="s">
        <v>301</v>
      </c>
    </row>
    <row r="14" spans="1:4" ht="36">
      <c r="A14" s="366" t="s">
        <v>302</v>
      </c>
      <c r="B14" s="367">
        <v>47406.7491734961</v>
      </c>
      <c r="C14" s="381" t="s">
        <v>303</v>
      </c>
    </row>
    <row r="15" spans="1:4" ht="24">
      <c r="A15" s="366" t="s">
        <v>304</v>
      </c>
      <c r="B15" s="367">
        <v>32423.749307023802</v>
      </c>
      <c r="C15" s="382" t="s">
        <v>305</v>
      </c>
    </row>
    <row r="16" spans="1:4">
      <c r="A16" s="368" t="s">
        <v>266</v>
      </c>
      <c r="B16" s="369">
        <f>SUM(B8:B15)</f>
        <v>3742593.6362055643</v>
      </c>
      <c r="C16" s="383"/>
      <c r="D16" s="370"/>
    </row>
    <row r="17" spans="1:4">
      <c r="A17" s="26"/>
      <c r="B17" s="26"/>
      <c r="C17" s="26"/>
      <c r="D17" s="370"/>
    </row>
  </sheetData>
  <sheetProtection algorithmName="SHA-512" hashValue="Utp4c1YOg0wH3mBisFdYb8xIrWhRIJz9Ertj4nfcYPBQ4wQ+yZvQQWCBdMH645t4X+4w9grUQeE3PhQloqWdCA==" saltValue="kxhjOCiFGwfZ7TZQmxfH1Q==" spinCount="100000" sheet="1" objects="1" scenarios="1"/>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717B8-B1A4-409F-A2F1-6C3F118032CF}">
  <sheetPr>
    <tabColor theme="4" tint="0.39997558519241921"/>
  </sheetPr>
  <dimension ref="A2:C61"/>
  <sheetViews>
    <sheetView workbookViewId="0">
      <selection activeCell="B1" sqref="B1"/>
    </sheetView>
  </sheetViews>
  <sheetFormatPr defaultRowHeight="14.45"/>
  <cols>
    <col min="1" max="1" width="41.85546875" customWidth="1"/>
    <col min="2" max="2" width="75.85546875" customWidth="1"/>
    <col min="3" max="3" width="83.42578125" customWidth="1"/>
  </cols>
  <sheetData>
    <row r="2" spans="1:3">
      <c r="B2" s="1" t="str">
        <f>'[2]2024 Facilities List'!B2</f>
        <v>2025 OUR IMPRINT REPORT | FY 2024</v>
      </c>
    </row>
    <row r="3" spans="1:3" ht="17.100000000000001">
      <c r="B3" s="289" t="s">
        <v>4</v>
      </c>
      <c r="C3" s="59"/>
    </row>
    <row r="4" spans="1:3">
      <c r="B4" s="59" t="str">
        <f>'0. Table of Contents'!B4</f>
        <v>Last updated: 2025-06-06</v>
      </c>
      <c r="C4" s="59"/>
    </row>
    <row r="6" spans="1:3" ht="18.600000000000001">
      <c r="A6" s="21" t="s">
        <v>306</v>
      </c>
    </row>
    <row r="7" spans="1:3" ht="18.600000000000001">
      <c r="A7" s="406">
        <v>2024</v>
      </c>
      <c r="B7" s="407"/>
    </row>
    <row r="8" spans="1:3" ht="14.45" customHeight="1">
      <c r="A8" s="379" t="s">
        <v>307</v>
      </c>
    </row>
    <row r="9" spans="1:3" ht="14.45" customHeight="1">
      <c r="A9" s="379" t="s">
        <v>308</v>
      </c>
    </row>
    <row r="10" spans="1:3" ht="14.45" customHeight="1">
      <c r="A10" s="21"/>
    </row>
    <row r="11" spans="1:3" ht="14.45" customHeight="1">
      <c r="A11" s="380" t="s">
        <v>309</v>
      </c>
    </row>
    <row r="12" spans="1:3" ht="14.45" customHeight="1">
      <c r="A12" s="380" t="s">
        <v>310</v>
      </c>
    </row>
    <row r="13" spans="1:3" ht="14.45" customHeight="1">
      <c r="A13" s="380" t="s">
        <v>311</v>
      </c>
    </row>
    <row r="14" spans="1:3" ht="14.45" customHeight="1">
      <c r="A14" s="380" t="s">
        <v>312</v>
      </c>
    </row>
    <row r="15" spans="1:3" ht="14.45" customHeight="1">
      <c r="A15" s="380" t="s">
        <v>313</v>
      </c>
    </row>
    <row r="16" spans="1:3" ht="14.45" customHeight="1">
      <c r="A16" s="380" t="s">
        <v>314</v>
      </c>
    </row>
    <row r="17" spans="1:2" ht="14.45" customHeight="1">
      <c r="A17" s="380" t="s">
        <v>315</v>
      </c>
    </row>
    <row r="18" spans="1:2" ht="14.45" customHeight="1">
      <c r="A18" s="380" t="s">
        <v>316</v>
      </c>
    </row>
    <row r="19" spans="1:2" ht="14.45" customHeight="1">
      <c r="A19" s="380" t="s">
        <v>317</v>
      </c>
    </row>
    <row r="20" spans="1:2" ht="14.45" customHeight="1">
      <c r="A20" s="380" t="s">
        <v>318</v>
      </c>
    </row>
    <row r="21" spans="1:2" ht="14.45" customHeight="1"/>
    <row r="22" spans="1:2" ht="18.600000000000001">
      <c r="A22" s="406">
        <v>2023</v>
      </c>
      <c r="B22" s="407"/>
    </row>
    <row r="23" spans="1:2" ht="14.45" customHeight="1">
      <c r="A23" s="291" t="s">
        <v>319</v>
      </c>
    </row>
    <row r="24" spans="1:2">
      <c r="A24" s="291" t="s">
        <v>320</v>
      </c>
    </row>
    <row r="26" spans="1:2">
      <c r="A26" t="s">
        <v>321</v>
      </c>
    </row>
    <row r="27" spans="1:2">
      <c r="A27" t="s">
        <v>322</v>
      </c>
    </row>
    <row r="28" spans="1:2" ht="16.5">
      <c r="A28" t="s">
        <v>323</v>
      </c>
    </row>
    <row r="29" spans="1:2">
      <c r="A29" t="s">
        <v>324</v>
      </c>
    </row>
    <row r="30" spans="1:2" ht="16.5">
      <c r="A30" t="s">
        <v>325</v>
      </c>
    </row>
    <row r="31" spans="1:2">
      <c r="A31" t="s">
        <v>326</v>
      </c>
    </row>
    <row r="32" spans="1:2">
      <c r="A32" t="s">
        <v>327</v>
      </c>
    </row>
    <row r="33" spans="1:1">
      <c r="A33" t="s">
        <v>328</v>
      </c>
    </row>
    <row r="34" spans="1:1">
      <c r="A34" t="s">
        <v>329</v>
      </c>
    </row>
    <row r="35" spans="1:1">
      <c r="A35" t="s">
        <v>330</v>
      </c>
    </row>
    <row r="36" spans="1:1">
      <c r="A36" t="s">
        <v>331</v>
      </c>
    </row>
    <row r="37" spans="1:1">
      <c r="A37" t="s">
        <v>332</v>
      </c>
    </row>
    <row r="38" spans="1:1">
      <c r="A38" t="s">
        <v>333</v>
      </c>
    </row>
    <row r="39" spans="1:1">
      <c r="A39" t="s">
        <v>334</v>
      </c>
    </row>
    <row r="40" spans="1:1">
      <c r="A40" t="s">
        <v>335</v>
      </c>
    </row>
    <row r="41" spans="1:1">
      <c r="A41" t="s">
        <v>336</v>
      </c>
    </row>
    <row r="42" spans="1:1">
      <c r="A42" t="s">
        <v>337</v>
      </c>
    </row>
    <row r="43" spans="1:1">
      <c r="A43" t="s">
        <v>338</v>
      </c>
    </row>
    <row r="44" spans="1:1">
      <c r="A44" t="s">
        <v>339</v>
      </c>
    </row>
    <row r="45" spans="1:1">
      <c r="A45" t="s">
        <v>340</v>
      </c>
    </row>
    <row r="46" spans="1:1">
      <c r="A46" t="s">
        <v>341</v>
      </c>
    </row>
    <row r="47" spans="1:1">
      <c r="A47" t="s">
        <v>342</v>
      </c>
    </row>
    <row r="48" spans="1:1">
      <c r="A48" t="s">
        <v>343</v>
      </c>
    </row>
    <row r="49" spans="1:1">
      <c r="A49" t="s">
        <v>344</v>
      </c>
    </row>
    <row r="50" spans="1:1">
      <c r="A50" t="s">
        <v>345</v>
      </c>
    </row>
    <row r="51" spans="1:1">
      <c r="A51" t="s">
        <v>346</v>
      </c>
    </row>
    <row r="52" spans="1:1">
      <c r="A52" t="s">
        <v>347</v>
      </c>
    </row>
    <row r="53" spans="1:1">
      <c r="A53" t="s">
        <v>348</v>
      </c>
    </row>
    <row r="54" spans="1:1">
      <c r="A54" t="s">
        <v>349</v>
      </c>
    </row>
    <row r="55" spans="1:1">
      <c r="A55" t="s">
        <v>350</v>
      </c>
    </row>
    <row r="56" spans="1:1">
      <c r="A56" t="s">
        <v>351</v>
      </c>
    </row>
    <row r="57" spans="1:1">
      <c r="A57" t="s">
        <v>352</v>
      </c>
    </row>
    <row r="58" spans="1:1">
      <c r="A58" t="s">
        <v>353</v>
      </c>
    </row>
    <row r="59" spans="1:1">
      <c r="A59" t="s">
        <v>354</v>
      </c>
    </row>
    <row r="60" spans="1:1">
      <c r="A60" t="s">
        <v>355</v>
      </c>
    </row>
    <row r="61" spans="1:1">
      <c r="A61" t="s">
        <v>356</v>
      </c>
    </row>
  </sheetData>
  <sheetProtection algorithmName="SHA-512" hashValue="6xuWSNswE3EEbF4YgF7poIjvvYpvy9ozJfxJWIcbF4doRK+zB7wgCrBnLMoRfUecmbWMccyJ8hH0GEdW/dEwvg==" saltValue="KB/6RN1ip7kitN/EfbqoBw==" spinCount="100000" sheet="1" objects="1" scenarios="1"/>
  <mergeCells count="2">
    <mergeCell ref="A22:B22"/>
    <mergeCell ref="A7:B7"/>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CE5FE-8F39-4C0C-834F-E1CD5C7657E1}">
  <sheetPr>
    <tabColor rgb="FF8EA9DB"/>
  </sheetPr>
  <dimension ref="A2:K18"/>
  <sheetViews>
    <sheetView workbookViewId="0">
      <selection activeCell="D1" sqref="D1"/>
    </sheetView>
  </sheetViews>
  <sheetFormatPr defaultRowHeight="14.45"/>
  <cols>
    <col min="1" max="9" width="11.5703125" customWidth="1"/>
  </cols>
  <sheetData>
    <row r="2" spans="1:11">
      <c r="D2" s="1" t="str">
        <f>'[2]2024 Facilities List'!B2</f>
        <v>2025 OUR IMPRINT REPORT | FY 2024</v>
      </c>
    </row>
    <row r="3" spans="1:11" ht="17.100000000000001">
      <c r="D3" s="289" t="s">
        <v>4</v>
      </c>
      <c r="F3" s="59" t="str">
        <f>'0. Table of Contents'!B4</f>
        <v>Last updated: 2025-06-06</v>
      </c>
    </row>
    <row r="5" spans="1:11" ht="18.600000000000001">
      <c r="A5" s="21" t="s">
        <v>357</v>
      </c>
    </row>
    <row r="6" spans="1:11" ht="18.600000000000001">
      <c r="A6" s="100">
        <v>2016</v>
      </c>
      <c r="B6" s="100">
        <v>2017</v>
      </c>
      <c r="C6" s="100">
        <v>2018</v>
      </c>
      <c r="D6" s="100">
        <v>2019</v>
      </c>
      <c r="E6" s="100">
        <v>2020</v>
      </c>
      <c r="F6" s="100">
        <v>2021</v>
      </c>
      <c r="G6" s="100">
        <v>2022</v>
      </c>
      <c r="H6" s="100">
        <v>2023</v>
      </c>
      <c r="I6" s="100">
        <v>2024</v>
      </c>
      <c r="J6" s="76"/>
      <c r="K6" s="76"/>
    </row>
    <row r="7" spans="1:11">
      <c r="A7" s="187">
        <v>3.58</v>
      </c>
      <c r="B7" s="187">
        <v>3.57</v>
      </c>
      <c r="C7" s="187">
        <v>3.52</v>
      </c>
      <c r="D7" s="187">
        <v>3.41</v>
      </c>
      <c r="E7" s="187">
        <v>3.37</v>
      </c>
      <c r="F7" s="187">
        <v>3.38</v>
      </c>
      <c r="G7" s="182">
        <v>3.43</v>
      </c>
      <c r="H7" s="182">
        <v>3.41</v>
      </c>
      <c r="I7" s="182">
        <v>3.43</v>
      </c>
      <c r="J7" s="77"/>
      <c r="K7" s="77"/>
    </row>
    <row r="8" spans="1:11">
      <c r="B8" s="23"/>
      <c r="C8" s="23"/>
      <c r="J8" s="77"/>
      <c r="K8" s="77"/>
    </row>
    <row r="9" spans="1:11">
      <c r="A9" s="168" t="s">
        <v>358</v>
      </c>
      <c r="B9" s="23"/>
      <c r="C9" s="23"/>
      <c r="J9" s="77"/>
      <c r="K9" s="77"/>
    </row>
    <row r="10" spans="1:11">
      <c r="A10" s="1"/>
      <c r="B10" s="23"/>
      <c r="C10" s="23"/>
      <c r="J10" s="77"/>
      <c r="K10" s="77"/>
    </row>
    <row r="11" spans="1:11">
      <c r="B11" s="23"/>
      <c r="C11" s="23"/>
      <c r="J11" s="77"/>
      <c r="K11" s="77"/>
    </row>
    <row r="12" spans="1:11">
      <c r="B12" s="23"/>
      <c r="C12" s="23"/>
    </row>
    <row r="13" spans="1:11">
      <c r="A13" s="1"/>
      <c r="B13" s="23"/>
      <c r="C13" s="23"/>
    </row>
    <row r="14" spans="1:11">
      <c r="B14" s="23"/>
      <c r="C14" s="23"/>
    </row>
    <row r="15" spans="1:11">
      <c r="B15" s="23"/>
      <c r="C15" s="23"/>
    </row>
    <row r="17" spans="1:1">
      <c r="A17" s="70"/>
    </row>
    <row r="18" spans="1:1">
      <c r="A18" s="70"/>
    </row>
  </sheetData>
  <sheetProtection algorithmName="SHA-512" hashValue="eUT+Zwg/6sM+VnjBzKV/kDAVs8+vB/UqEM5mNFwuEzIvc2f4Mmdep03u64kECSe5EXI9GXTYHfoG0kIKLaNWxw==" saltValue="MyQsjuqixV8VmcjtfNsaig==" spinCount="100000" sheet="1" objects="1" scenarios="1"/>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EACE6-237E-4252-9CBB-8BDA3002106C}">
  <sheetPr>
    <tabColor rgb="FF8EA9DB"/>
  </sheetPr>
  <dimension ref="A2:AT86"/>
  <sheetViews>
    <sheetView zoomScaleNormal="100" workbookViewId="0">
      <pane ySplit="6072" topLeftCell="A26" activePane="bottomLeft"/>
      <selection pane="bottomLeft" activeCell="A26" sqref="A26"/>
      <selection activeCell="C1" sqref="C1"/>
    </sheetView>
  </sheetViews>
  <sheetFormatPr defaultRowHeight="14.45"/>
  <cols>
    <col min="1" max="1" width="25.28515625" customWidth="1"/>
    <col min="2" max="7" width="15.7109375" customWidth="1"/>
    <col min="8" max="8" width="1.5703125" customWidth="1"/>
    <col min="9" max="13" width="15.7109375" customWidth="1"/>
    <col min="14" max="14" width="1.5703125" customWidth="1"/>
    <col min="15" max="19" width="15.7109375" customWidth="1"/>
    <col min="20" max="20" width="1.5703125" customWidth="1"/>
    <col min="21" max="25" width="15.7109375" customWidth="1"/>
    <col min="26" max="26" width="1.5703125" customWidth="1"/>
    <col min="27" max="31" width="15.7109375" customWidth="1"/>
    <col min="32" max="32" width="1.5703125" customWidth="1"/>
    <col min="33" max="36" width="15.7109375" customWidth="1"/>
    <col min="37" max="37" width="1.5703125" customWidth="1"/>
    <col min="38" max="41" width="15.7109375" customWidth="1"/>
    <col min="42" max="42" width="1.5703125" customWidth="1"/>
    <col min="43" max="46" width="15.7109375" customWidth="1"/>
    <col min="47" max="47" width="1.5703125" customWidth="1"/>
    <col min="48" max="51" width="15.7109375" customWidth="1"/>
  </cols>
  <sheetData>
    <row r="2" spans="1:44">
      <c r="C2" s="1" t="str">
        <f>'[2]2024 Facilities List'!B2</f>
        <v>2025 OUR IMPRINT REPORT | FY 2024</v>
      </c>
    </row>
    <row r="3" spans="1:44" ht="17.100000000000001">
      <c r="C3" s="289" t="s">
        <v>4</v>
      </c>
      <c r="E3" s="59" t="str">
        <f>'0. Table of Contents'!B4</f>
        <v>Last updated: 2025-06-06</v>
      </c>
    </row>
    <row r="4" spans="1:44">
      <c r="C4" s="6"/>
    </row>
    <row r="5" spans="1:44" ht="18.600000000000001">
      <c r="A5" s="21" t="s">
        <v>359</v>
      </c>
      <c r="B5" s="168"/>
      <c r="H5" s="1"/>
      <c r="I5" s="1"/>
      <c r="N5" s="1"/>
      <c r="O5" s="1"/>
      <c r="T5" s="1"/>
      <c r="U5" s="1"/>
      <c r="Z5" s="1"/>
      <c r="AA5" s="1"/>
      <c r="AF5" s="1"/>
      <c r="AK5" s="1"/>
      <c r="AM5" s="10"/>
      <c r="AR5" s="10"/>
    </row>
    <row r="6" spans="1:44" ht="18.600000000000001" customHeight="1">
      <c r="A6" s="395" t="s">
        <v>360</v>
      </c>
      <c r="B6" s="406">
        <v>2024</v>
      </c>
      <c r="C6" s="407"/>
      <c r="D6" s="407"/>
      <c r="E6" s="407"/>
      <c r="F6" s="168" t="s">
        <v>361</v>
      </c>
      <c r="H6" s="1"/>
      <c r="I6" s="1"/>
      <c r="N6" s="1"/>
      <c r="O6" s="1"/>
      <c r="T6" s="1"/>
      <c r="U6" s="1"/>
      <c r="Z6" s="1"/>
      <c r="AA6" s="1"/>
      <c r="AF6" s="1"/>
      <c r="AK6" s="1"/>
      <c r="AM6" s="10"/>
      <c r="AR6" s="10"/>
    </row>
    <row r="7" spans="1:44" ht="14.45" customHeight="1">
      <c r="A7" s="395"/>
      <c r="B7" s="99" t="s">
        <v>266</v>
      </c>
      <c r="C7" s="99" t="s">
        <v>66</v>
      </c>
      <c r="D7" s="99" t="s">
        <v>127</v>
      </c>
      <c r="E7" s="99" t="s">
        <v>173</v>
      </c>
      <c r="F7" s="168" t="s">
        <v>362</v>
      </c>
      <c r="G7" s="1"/>
      <c r="H7" s="1"/>
      <c r="M7" s="1"/>
      <c r="N7" s="1"/>
      <c r="S7" s="1"/>
      <c r="T7" s="1"/>
      <c r="Y7" s="1"/>
      <c r="Z7" s="1"/>
      <c r="AE7" s="1"/>
      <c r="AJ7" s="1"/>
      <c r="AL7" s="10"/>
      <c r="AQ7" s="10"/>
    </row>
    <row r="8" spans="1:44" ht="14.45" customHeight="1">
      <c r="A8" s="181" t="s">
        <v>363</v>
      </c>
      <c r="B8" s="142">
        <f>SUM(C8:E8)</f>
        <v>86499.942097200008</v>
      </c>
      <c r="C8" s="142">
        <v>72608.57909720001</v>
      </c>
      <c r="D8" s="142">
        <v>7224.6059999999998</v>
      </c>
      <c r="E8" s="142">
        <v>6666.7569999999996</v>
      </c>
      <c r="F8" s="168"/>
      <c r="G8" s="1"/>
      <c r="H8" s="1"/>
      <c r="M8" s="1"/>
      <c r="N8" s="1"/>
      <c r="S8" s="1"/>
      <c r="T8" s="1"/>
      <c r="Y8" s="1"/>
      <c r="Z8" s="1"/>
      <c r="AE8" s="1"/>
      <c r="AJ8" s="1"/>
      <c r="AL8" s="10"/>
      <c r="AQ8" s="10"/>
    </row>
    <row r="9" spans="1:44" ht="14.45" customHeight="1">
      <c r="A9" s="104" t="s">
        <v>364</v>
      </c>
      <c r="B9" s="142">
        <f>SUM(C9:E9)</f>
        <v>128248.45999999999</v>
      </c>
      <c r="C9" s="102">
        <v>76729.430999999997</v>
      </c>
      <c r="D9" s="102">
        <v>29129.331999999999</v>
      </c>
      <c r="E9" s="102">
        <v>22389.697</v>
      </c>
      <c r="F9" s="168"/>
      <c r="G9" s="1"/>
      <c r="H9" s="1"/>
      <c r="M9" s="1"/>
      <c r="N9" s="1"/>
      <c r="S9" s="1"/>
      <c r="T9" s="1"/>
      <c r="Y9" s="1"/>
      <c r="Z9" s="1"/>
      <c r="AE9" s="1"/>
      <c r="AJ9" s="1"/>
      <c r="AL9" s="10"/>
      <c r="AQ9" s="10"/>
    </row>
    <row r="10" spans="1:44" ht="14.45" customHeight="1">
      <c r="A10" s="104" t="s">
        <v>365</v>
      </c>
      <c r="B10" s="142">
        <f>SUM(C10:E10)</f>
        <v>80933.997121657565</v>
      </c>
      <c r="C10" s="102">
        <v>72221.027121657564</v>
      </c>
      <c r="D10" s="102">
        <v>8712.9699999999993</v>
      </c>
      <c r="E10" s="102"/>
      <c r="F10" s="168"/>
      <c r="G10" s="1"/>
      <c r="H10" s="1"/>
      <c r="M10" s="1"/>
      <c r="N10" s="1"/>
      <c r="S10" s="1"/>
      <c r="T10" s="1"/>
      <c r="Y10" s="1"/>
      <c r="Z10" s="1"/>
      <c r="AE10" s="1"/>
      <c r="AJ10" s="1"/>
      <c r="AL10" s="10"/>
      <c r="AQ10" s="10"/>
    </row>
    <row r="11" spans="1:44" ht="14.45" customHeight="1">
      <c r="A11" s="105" t="s">
        <v>366</v>
      </c>
      <c r="B11" s="202">
        <f>SUM(B8:B10)</f>
        <v>295682.39921885752</v>
      </c>
      <c r="C11" s="202">
        <f>SUM(C8:C10)</f>
        <v>221559.03721885756</v>
      </c>
      <c r="D11" s="202">
        <f>SUM(D8:D10)</f>
        <v>45066.907999999996</v>
      </c>
      <c r="E11" s="202">
        <f>SUM(E8:E10)</f>
        <v>29056.453999999998</v>
      </c>
      <c r="G11" s="1"/>
      <c r="H11" s="1"/>
      <c r="M11" s="1"/>
      <c r="N11" s="1"/>
      <c r="S11" s="1"/>
      <c r="T11" s="1"/>
      <c r="Y11" s="1"/>
      <c r="Z11" s="1"/>
      <c r="AE11" s="1"/>
      <c r="AJ11" s="1"/>
      <c r="AL11" s="10"/>
      <c r="AQ11" s="10"/>
    </row>
    <row r="12" spans="1:44" ht="14.45" customHeight="1">
      <c r="A12" s="21"/>
      <c r="B12" s="1"/>
      <c r="H12" s="1"/>
      <c r="I12" s="1"/>
      <c r="N12" s="1"/>
      <c r="O12" s="1"/>
      <c r="T12" s="1"/>
      <c r="U12" s="1"/>
      <c r="Z12" s="1"/>
      <c r="AA12" s="1"/>
      <c r="AF12" s="1"/>
      <c r="AK12" s="1"/>
      <c r="AM12" s="10"/>
      <c r="AR12" s="10"/>
    </row>
    <row r="13" spans="1:44" ht="18.600000000000001" customHeight="1">
      <c r="A13" s="395" t="s">
        <v>360</v>
      </c>
      <c r="B13" s="406">
        <v>2023</v>
      </c>
      <c r="C13" s="407"/>
      <c r="D13" s="407"/>
      <c r="E13" s="407"/>
      <c r="F13" s="1"/>
      <c r="H13" s="1"/>
      <c r="I13" s="1"/>
      <c r="N13" s="1"/>
      <c r="O13" s="1"/>
      <c r="T13" s="1"/>
      <c r="U13" s="1"/>
      <c r="Z13" s="1"/>
      <c r="AA13" s="1"/>
      <c r="AF13" s="1"/>
      <c r="AK13" s="1"/>
      <c r="AM13" s="10"/>
      <c r="AR13" s="10"/>
    </row>
    <row r="14" spans="1:44" ht="14.45" customHeight="1">
      <c r="A14" s="395"/>
      <c r="B14" s="99" t="s">
        <v>266</v>
      </c>
      <c r="C14" s="99" t="s">
        <v>66</v>
      </c>
      <c r="D14" s="99" t="s">
        <v>127</v>
      </c>
      <c r="E14" s="99" t="s">
        <v>173</v>
      </c>
      <c r="G14" s="1"/>
      <c r="H14" s="1"/>
      <c r="M14" s="1"/>
      <c r="N14" s="1"/>
      <c r="S14" s="1"/>
      <c r="T14" s="1"/>
      <c r="Y14" s="1"/>
      <c r="Z14" s="1"/>
      <c r="AE14" s="1"/>
      <c r="AJ14" s="1"/>
      <c r="AL14" s="10"/>
      <c r="AQ14" s="10"/>
    </row>
    <row r="15" spans="1:44" ht="14.45" customHeight="1">
      <c r="A15" s="181" t="s">
        <v>363</v>
      </c>
      <c r="B15" s="142">
        <f>SUM(C15:E15)</f>
        <v>95096.212</v>
      </c>
      <c r="C15" s="142">
        <v>80523.123999999996</v>
      </c>
      <c r="D15" s="142">
        <v>6428.9319999999998</v>
      </c>
      <c r="E15" s="142">
        <v>8144.1559999999999</v>
      </c>
      <c r="G15" s="1"/>
      <c r="H15" s="1"/>
      <c r="M15" s="1"/>
      <c r="N15" s="1"/>
      <c r="S15" s="1"/>
      <c r="T15" s="1"/>
      <c r="Y15" s="1"/>
      <c r="Z15" s="1"/>
      <c r="AE15" s="1"/>
      <c r="AJ15" s="1"/>
      <c r="AL15" s="10"/>
      <c r="AQ15" s="10"/>
    </row>
    <row r="16" spans="1:44" ht="14.45" customHeight="1">
      <c r="A16" s="104" t="s">
        <v>364</v>
      </c>
      <c r="B16" s="142">
        <f>SUM(C16:E16)</f>
        <v>181789.34600000002</v>
      </c>
      <c r="C16" s="102">
        <v>128108.54</v>
      </c>
      <c r="D16" s="102">
        <v>30032.53</v>
      </c>
      <c r="E16" s="102">
        <v>23648.276000000002</v>
      </c>
      <c r="G16" s="1"/>
      <c r="H16" s="1"/>
      <c r="M16" s="1"/>
      <c r="N16" s="1"/>
      <c r="S16" s="1"/>
      <c r="T16" s="1"/>
      <c r="Y16" s="1"/>
      <c r="Z16" s="1"/>
      <c r="AE16" s="1"/>
      <c r="AJ16" s="1"/>
      <c r="AL16" s="10"/>
      <c r="AQ16" s="10"/>
    </row>
    <row r="17" spans="1:44" ht="14.45" customHeight="1">
      <c r="A17" s="104" t="s">
        <v>365</v>
      </c>
      <c r="B17" s="142">
        <f>SUM(C17:E17)</f>
        <v>33425.366800000003</v>
      </c>
      <c r="C17" s="102">
        <v>24793.586800000001</v>
      </c>
      <c r="D17" s="102">
        <v>8631.7800000000007</v>
      </c>
      <c r="E17" s="102"/>
      <c r="G17" s="1"/>
      <c r="H17" s="1"/>
      <c r="M17" s="1"/>
      <c r="N17" s="1"/>
      <c r="S17" s="1"/>
      <c r="T17" s="1"/>
      <c r="Y17" s="1"/>
      <c r="Z17" s="1"/>
      <c r="AE17" s="1"/>
      <c r="AJ17" s="1"/>
      <c r="AL17" s="10"/>
      <c r="AQ17" s="10"/>
    </row>
    <row r="18" spans="1:44" ht="14.45" customHeight="1">
      <c r="A18" s="105" t="s">
        <v>366</v>
      </c>
      <c r="B18" s="202">
        <f>SUM(B15:B17)</f>
        <v>310310.92480000004</v>
      </c>
      <c r="C18" s="202">
        <f>SUM(C15:C17)</f>
        <v>233425.25079999998</v>
      </c>
      <c r="D18" s="202">
        <f>SUM(D15:D17)</f>
        <v>45093.241999999998</v>
      </c>
      <c r="E18" s="202">
        <f>SUM(E15:E17)</f>
        <v>31792.432000000001</v>
      </c>
      <c r="G18" s="1"/>
      <c r="H18" s="1"/>
      <c r="M18" s="1"/>
      <c r="N18" s="1"/>
      <c r="S18" s="1"/>
      <c r="T18" s="1"/>
      <c r="Y18" s="1"/>
      <c r="Z18" s="1"/>
      <c r="AE18" s="1"/>
      <c r="AJ18" s="1"/>
      <c r="AL18" s="10"/>
      <c r="AQ18" s="10"/>
    </row>
    <row r="19" spans="1:44" ht="14.45" customHeight="1">
      <c r="A19" s="21"/>
      <c r="B19" s="1"/>
      <c r="H19" s="1"/>
      <c r="I19" s="1"/>
      <c r="N19" s="1"/>
      <c r="O19" s="1"/>
      <c r="T19" s="1"/>
      <c r="U19" s="1"/>
      <c r="Z19" s="1"/>
      <c r="AA19" s="1"/>
      <c r="AF19" s="1"/>
      <c r="AK19" s="1"/>
      <c r="AM19" s="10"/>
      <c r="AR19" s="10"/>
    </row>
    <row r="20" spans="1:44" ht="18.600000000000001" customHeight="1">
      <c r="A20" s="395" t="s">
        <v>360</v>
      </c>
      <c r="B20" s="406">
        <v>2022</v>
      </c>
      <c r="C20" s="407"/>
      <c r="D20" s="407"/>
      <c r="E20" s="407"/>
      <c r="F20" s="1"/>
      <c r="H20" s="1"/>
      <c r="I20" s="1"/>
      <c r="N20" s="1"/>
      <c r="O20" s="1"/>
      <c r="T20" s="1"/>
      <c r="U20" s="1"/>
      <c r="Z20" s="1"/>
      <c r="AA20" s="1"/>
      <c r="AF20" s="1"/>
      <c r="AK20" s="1"/>
      <c r="AM20" s="10"/>
      <c r="AR20" s="10"/>
    </row>
    <row r="21" spans="1:44" ht="14.45" customHeight="1">
      <c r="A21" s="395"/>
      <c r="B21" s="99" t="s">
        <v>266</v>
      </c>
      <c r="C21" s="99" t="s">
        <v>66</v>
      </c>
      <c r="D21" s="99" t="s">
        <v>127</v>
      </c>
      <c r="E21" s="99" t="s">
        <v>173</v>
      </c>
      <c r="G21" s="1"/>
      <c r="H21" s="1"/>
      <c r="M21" s="1"/>
      <c r="N21" s="1"/>
      <c r="S21" s="1"/>
      <c r="T21" s="1"/>
      <c r="Y21" s="1"/>
      <c r="Z21" s="1"/>
      <c r="AE21" s="1"/>
      <c r="AJ21" s="1"/>
      <c r="AL21" s="10"/>
      <c r="AQ21" s="10"/>
    </row>
    <row r="22" spans="1:44" ht="14.45" customHeight="1">
      <c r="A22" s="181" t="s">
        <v>363</v>
      </c>
      <c r="B22" s="142">
        <v>88013.798009983744</v>
      </c>
      <c r="C22" s="142">
        <v>74789.785352512088</v>
      </c>
      <c r="D22" s="142">
        <v>6852.5386974716666</v>
      </c>
      <c r="E22" s="142">
        <v>6371.4739600000003</v>
      </c>
      <c r="G22" s="1"/>
      <c r="H22" s="1"/>
      <c r="M22" s="1"/>
      <c r="N22" s="1"/>
      <c r="S22" s="1"/>
      <c r="T22" s="1"/>
      <c r="Y22" s="1"/>
      <c r="Z22" s="1"/>
      <c r="AE22" s="1"/>
      <c r="AJ22" s="1"/>
      <c r="AL22" s="10"/>
      <c r="AQ22" s="10"/>
    </row>
    <row r="23" spans="1:44" ht="14.45" customHeight="1">
      <c r="A23" s="104" t="s">
        <v>364</v>
      </c>
      <c r="B23" s="102">
        <v>208722.47056550326</v>
      </c>
      <c r="C23" s="102">
        <v>151217.72756550327</v>
      </c>
      <c r="D23" s="102">
        <v>32311.113000000001</v>
      </c>
      <c r="E23" s="102">
        <v>25193.63</v>
      </c>
      <c r="G23" s="1"/>
      <c r="H23" s="1"/>
      <c r="M23" s="1"/>
      <c r="N23" s="1"/>
      <c r="S23" s="1"/>
      <c r="T23" s="1"/>
      <c r="Y23" s="1"/>
      <c r="Z23" s="1"/>
      <c r="AE23" s="1"/>
      <c r="AJ23" s="1"/>
      <c r="AL23" s="10"/>
      <c r="AQ23" s="10"/>
    </row>
    <row r="24" spans="1:44" ht="14.45" customHeight="1">
      <c r="A24" s="104" t="s">
        <v>365</v>
      </c>
      <c r="B24" s="102">
        <v>9463.32</v>
      </c>
      <c r="C24" s="102"/>
      <c r="D24" s="102">
        <v>9463.32</v>
      </c>
      <c r="E24" s="102"/>
      <c r="G24" s="1"/>
      <c r="H24" s="1"/>
      <c r="M24" s="1"/>
      <c r="N24" s="1"/>
      <c r="S24" s="1"/>
      <c r="T24" s="1"/>
      <c r="Y24" s="1"/>
      <c r="Z24" s="1"/>
      <c r="AE24" s="1"/>
      <c r="AJ24" s="1"/>
      <c r="AL24" s="10"/>
      <c r="AQ24" s="10"/>
    </row>
    <row r="25" spans="1:44" ht="14.45" customHeight="1">
      <c r="A25" s="105" t="s">
        <v>366</v>
      </c>
      <c r="B25" s="202">
        <v>306200</v>
      </c>
      <c r="C25" s="202">
        <v>226007.51291801533</v>
      </c>
      <c r="D25" s="202">
        <v>48627</v>
      </c>
      <c r="E25" s="202">
        <v>31565.10396</v>
      </c>
      <c r="G25" s="1"/>
      <c r="H25" s="1"/>
      <c r="M25" s="1"/>
      <c r="N25" s="1"/>
      <c r="S25" s="1"/>
      <c r="T25" s="1"/>
      <c r="Y25" s="1"/>
      <c r="Z25" s="1"/>
      <c r="AE25" s="1"/>
      <c r="AJ25" s="1"/>
      <c r="AL25" s="10"/>
      <c r="AQ25" s="10"/>
    </row>
    <row r="26" spans="1:44" ht="14.45" customHeight="1">
      <c r="A26" s="21"/>
      <c r="B26" s="1"/>
      <c r="H26" s="1"/>
      <c r="I26" s="1"/>
      <c r="N26" s="1"/>
      <c r="O26" s="1"/>
      <c r="T26" s="1"/>
      <c r="U26" s="1"/>
      <c r="Z26" s="1"/>
      <c r="AA26" s="1"/>
      <c r="AF26" s="1"/>
      <c r="AK26" s="1"/>
      <c r="AM26" s="10"/>
      <c r="AR26" s="10"/>
    </row>
    <row r="27" spans="1:44" ht="18.600000000000001" customHeight="1">
      <c r="A27" s="395" t="s">
        <v>360</v>
      </c>
      <c r="B27" s="406">
        <v>2021</v>
      </c>
      <c r="C27" s="407"/>
      <c r="D27" s="407"/>
      <c r="E27" s="407"/>
      <c r="F27" s="1"/>
      <c r="H27" s="1"/>
      <c r="I27" s="1"/>
      <c r="N27" s="1"/>
      <c r="O27" s="1"/>
      <c r="T27" s="1"/>
      <c r="U27" s="1"/>
      <c r="Z27" s="1"/>
      <c r="AA27" s="1"/>
      <c r="AF27" s="1"/>
      <c r="AK27" s="1"/>
      <c r="AM27" s="10"/>
      <c r="AR27" s="10"/>
    </row>
    <row r="28" spans="1:44" ht="14.45" customHeight="1">
      <c r="A28" s="395"/>
      <c r="B28" s="99" t="s">
        <v>266</v>
      </c>
      <c r="C28" s="99" t="s">
        <v>367</v>
      </c>
      <c r="D28" s="99" t="s">
        <v>127</v>
      </c>
      <c r="E28" s="99" t="s">
        <v>173</v>
      </c>
      <c r="G28" s="1"/>
      <c r="H28" s="1"/>
      <c r="M28" s="1"/>
      <c r="N28" s="1"/>
      <c r="S28" s="1"/>
      <c r="T28" s="1"/>
      <c r="Y28" s="1"/>
      <c r="Z28" s="1"/>
      <c r="AE28" s="1"/>
      <c r="AJ28" s="1"/>
      <c r="AL28" s="10"/>
      <c r="AQ28" s="10"/>
    </row>
    <row r="29" spans="1:44" ht="14.45" customHeight="1">
      <c r="A29" s="181" t="s">
        <v>363</v>
      </c>
      <c r="B29" s="142">
        <v>90082</v>
      </c>
      <c r="C29" s="142">
        <v>77231</v>
      </c>
      <c r="D29" s="142">
        <v>6622</v>
      </c>
      <c r="E29" s="142">
        <v>6229</v>
      </c>
      <c r="G29" s="1"/>
      <c r="H29" s="1"/>
      <c r="M29" s="1"/>
      <c r="N29" s="1"/>
      <c r="S29" s="1"/>
      <c r="T29" s="1"/>
      <c r="Y29" s="1"/>
      <c r="Z29" s="1"/>
      <c r="AE29" s="1"/>
      <c r="AJ29" s="1"/>
      <c r="AL29" s="10"/>
      <c r="AQ29" s="10"/>
    </row>
    <row r="30" spans="1:44" ht="14.45" customHeight="1">
      <c r="A30" s="104" t="s">
        <v>364</v>
      </c>
      <c r="B30" s="102">
        <v>207371</v>
      </c>
      <c r="C30" s="102">
        <v>149711</v>
      </c>
      <c r="D30" s="102">
        <v>34675</v>
      </c>
      <c r="E30" s="102">
        <v>22985</v>
      </c>
      <c r="G30" s="1"/>
      <c r="H30" s="1"/>
      <c r="M30" s="1"/>
      <c r="N30" s="1"/>
      <c r="S30" s="1"/>
      <c r="T30" s="1"/>
      <c r="Y30" s="1"/>
      <c r="Z30" s="1"/>
      <c r="AE30" s="1"/>
      <c r="AJ30" s="1"/>
      <c r="AL30" s="10"/>
      <c r="AQ30" s="10"/>
    </row>
    <row r="31" spans="1:44" ht="14.45" customHeight="1">
      <c r="A31" s="104" t="s">
        <v>365</v>
      </c>
      <c r="B31" s="102">
        <v>9854</v>
      </c>
      <c r="C31" s="65"/>
      <c r="D31" s="102">
        <v>9854</v>
      </c>
      <c r="E31" s="65"/>
      <c r="G31" s="1"/>
      <c r="H31" s="1"/>
      <c r="M31" s="1"/>
      <c r="N31" s="1"/>
      <c r="S31" s="1"/>
      <c r="T31" s="1"/>
      <c r="Y31" s="1"/>
      <c r="Z31" s="1"/>
      <c r="AE31" s="1"/>
      <c r="AJ31" s="1"/>
      <c r="AL31" s="10"/>
      <c r="AQ31" s="10"/>
    </row>
    <row r="32" spans="1:44" ht="14.45" customHeight="1">
      <c r="A32" s="105" t="s">
        <v>366</v>
      </c>
      <c r="B32" s="202">
        <v>307623</v>
      </c>
      <c r="C32" s="202">
        <v>226942</v>
      </c>
      <c r="D32" s="202">
        <v>51467</v>
      </c>
      <c r="E32" s="202">
        <v>29214</v>
      </c>
      <c r="G32" s="1"/>
      <c r="H32" s="1"/>
      <c r="M32" s="1"/>
      <c r="N32" s="1"/>
      <c r="S32" s="1"/>
      <c r="T32" s="1"/>
      <c r="Y32" s="1"/>
      <c r="Z32" s="1"/>
      <c r="AE32" s="1"/>
      <c r="AJ32" s="1"/>
      <c r="AL32" s="10"/>
      <c r="AQ32" s="10"/>
    </row>
    <row r="33" spans="1:44" ht="14.45" customHeight="1">
      <c r="A33" s="21"/>
      <c r="B33" s="1"/>
      <c r="H33" s="1"/>
      <c r="I33" s="1"/>
      <c r="N33" s="1"/>
      <c r="O33" s="1"/>
      <c r="T33" s="1"/>
      <c r="U33" s="1"/>
      <c r="Z33" s="1"/>
      <c r="AA33" s="1"/>
      <c r="AF33" s="1"/>
      <c r="AK33" s="1"/>
      <c r="AM33" s="10"/>
      <c r="AR33" s="10"/>
    </row>
    <row r="34" spans="1:44" ht="18.600000000000001" customHeight="1">
      <c r="A34" s="395" t="s">
        <v>360</v>
      </c>
      <c r="B34" s="406">
        <v>2020</v>
      </c>
      <c r="C34" s="407"/>
      <c r="D34" s="407"/>
      <c r="E34" s="407"/>
      <c r="F34" s="407"/>
      <c r="G34" s="1"/>
      <c r="H34" s="1"/>
      <c r="I34" s="1"/>
      <c r="N34" s="1"/>
      <c r="O34" s="1"/>
      <c r="T34" s="1"/>
      <c r="U34" s="1"/>
      <c r="Z34" s="1"/>
      <c r="AA34" s="1"/>
      <c r="AF34" s="1"/>
      <c r="AK34" s="1"/>
      <c r="AM34" s="10"/>
      <c r="AR34" s="10"/>
    </row>
    <row r="35" spans="1:44" ht="14.45" customHeight="1">
      <c r="A35" s="395"/>
      <c r="B35" s="99" t="s">
        <v>266</v>
      </c>
      <c r="C35" s="99" t="s">
        <v>270</v>
      </c>
      <c r="D35" s="99" t="s">
        <v>127</v>
      </c>
      <c r="E35" s="99" t="s">
        <v>173</v>
      </c>
      <c r="F35" s="99" t="s">
        <v>271</v>
      </c>
      <c r="G35" s="1"/>
      <c r="H35" s="1"/>
      <c r="M35" s="1"/>
      <c r="N35" s="1"/>
      <c r="S35" s="1"/>
      <c r="T35" s="1"/>
      <c r="Y35" s="1"/>
      <c r="Z35" s="1"/>
      <c r="AE35" s="1"/>
      <c r="AJ35" s="1"/>
      <c r="AL35" s="10"/>
      <c r="AQ35" s="10"/>
    </row>
    <row r="36" spans="1:44" ht="14.45" customHeight="1">
      <c r="A36" s="181" t="s">
        <v>363</v>
      </c>
      <c r="B36" s="142">
        <v>97426</v>
      </c>
      <c r="C36" s="142">
        <v>85431</v>
      </c>
      <c r="D36" s="142">
        <v>6259</v>
      </c>
      <c r="E36" s="142">
        <v>5624</v>
      </c>
      <c r="F36" s="182">
        <v>112</v>
      </c>
      <c r="G36" s="1"/>
      <c r="H36" s="1"/>
      <c r="M36" s="1"/>
      <c r="N36" s="1"/>
      <c r="S36" s="1"/>
      <c r="T36" s="1"/>
      <c r="Y36" s="1"/>
      <c r="Z36" s="1"/>
      <c r="AE36" s="1"/>
      <c r="AJ36" s="1"/>
      <c r="AL36" s="10"/>
      <c r="AQ36" s="10"/>
    </row>
    <row r="37" spans="1:44" ht="14.45" customHeight="1">
      <c r="A37" s="104" t="s">
        <v>364</v>
      </c>
      <c r="B37" s="102">
        <v>206669</v>
      </c>
      <c r="C37" s="102">
        <v>149886</v>
      </c>
      <c r="D37" s="102">
        <v>33790</v>
      </c>
      <c r="E37" s="102">
        <v>21020</v>
      </c>
      <c r="F37" s="102">
        <v>1973</v>
      </c>
      <c r="G37" s="1"/>
      <c r="H37" s="1"/>
      <c r="M37" s="1"/>
      <c r="N37" s="1"/>
      <c r="S37" s="1"/>
      <c r="T37" s="1"/>
      <c r="Y37" s="1"/>
      <c r="Z37" s="1"/>
      <c r="AE37" s="1"/>
      <c r="AJ37" s="1"/>
      <c r="AL37" s="10"/>
      <c r="AQ37" s="10"/>
    </row>
    <row r="38" spans="1:44" ht="14.45" customHeight="1">
      <c r="A38" s="104" t="s">
        <v>365</v>
      </c>
      <c r="B38" s="102">
        <v>9707</v>
      </c>
      <c r="C38" s="65"/>
      <c r="D38" s="102">
        <v>9707</v>
      </c>
      <c r="E38" s="65"/>
      <c r="F38" s="65"/>
      <c r="G38" s="1"/>
      <c r="H38" s="1"/>
      <c r="M38" s="1"/>
      <c r="N38" s="1"/>
      <c r="S38" s="1"/>
      <c r="T38" s="1"/>
      <c r="Y38" s="1"/>
      <c r="Z38" s="1"/>
      <c r="AE38" s="1"/>
      <c r="AJ38" s="1"/>
      <c r="AL38" s="10"/>
      <c r="AQ38" s="10"/>
    </row>
    <row r="39" spans="1:44" ht="14.45" customHeight="1">
      <c r="A39" s="105" t="s">
        <v>366</v>
      </c>
      <c r="B39" s="202">
        <v>314473</v>
      </c>
      <c r="C39" s="202">
        <v>235318</v>
      </c>
      <c r="D39" s="202">
        <v>50426</v>
      </c>
      <c r="E39" s="202">
        <v>26644</v>
      </c>
      <c r="F39" s="202">
        <v>2085</v>
      </c>
      <c r="G39" s="1"/>
      <c r="H39" s="1"/>
      <c r="M39" s="1"/>
      <c r="N39" s="1"/>
      <c r="S39" s="1"/>
      <c r="T39" s="1"/>
      <c r="Y39" s="1"/>
      <c r="Z39" s="1"/>
      <c r="AE39" s="1"/>
      <c r="AJ39" s="1"/>
      <c r="AL39" s="10"/>
      <c r="AQ39" s="10"/>
    </row>
    <row r="40" spans="1:44" ht="14.45" customHeight="1">
      <c r="A40" s="21"/>
      <c r="B40" s="1"/>
      <c r="H40" s="1"/>
      <c r="I40" s="1"/>
      <c r="N40" s="1"/>
      <c r="O40" s="1"/>
      <c r="T40" s="1"/>
      <c r="U40" s="1"/>
      <c r="Z40" s="1"/>
      <c r="AA40" s="1"/>
      <c r="AF40" s="1"/>
      <c r="AK40" s="1"/>
      <c r="AM40" s="10"/>
      <c r="AR40" s="10"/>
    </row>
    <row r="41" spans="1:44" ht="18.600000000000001" customHeight="1">
      <c r="A41" s="395" t="s">
        <v>360</v>
      </c>
      <c r="B41" s="406">
        <v>2019</v>
      </c>
      <c r="C41" s="407"/>
      <c r="D41" s="407"/>
      <c r="E41" s="407"/>
      <c r="F41" s="407"/>
      <c r="H41" s="1"/>
      <c r="I41" s="1"/>
      <c r="N41" s="1"/>
      <c r="O41" s="1"/>
      <c r="T41" s="1"/>
      <c r="U41" s="1"/>
      <c r="Z41" s="1"/>
      <c r="AA41" s="1"/>
      <c r="AF41" s="1"/>
      <c r="AK41" s="1"/>
      <c r="AM41" s="10"/>
      <c r="AR41" s="10"/>
    </row>
    <row r="42" spans="1:44" ht="14.45" customHeight="1">
      <c r="A42" s="395"/>
      <c r="B42" s="99" t="s">
        <v>266</v>
      </c>
      <c r="C42" s="99" t="s">
        <v>368</v>
      </c>
      <c r="D42" s="99" t="s">
        <v>63</v>
      </c>
      <c r="E42" s="99" t="s">
        <v>369</v>
      </c>
      <c r="F42" s="99" t="s">
        <v>271</v>
      </c>
      <c r="G42" s="1"/>
      <c r="H42" s="1"/>
      <c r="M42" s="1"/>
      <c r="N42" s="1"/>
      <c r="S42" s="1"/>
      <c r="T42" s="1"/>
      <c r="Y42" s="1"/>
      <c r="Z42" s="1"/>
      <c r="AE42" s="1"/>
      <c r="AJ42" s="1"/>
      <c r="AL42" s="10"/>
      <c r="AQ42" s="10"/>
    </row>
    <row r="43" spans="1:44" ht="14.45" customHeight="1">
      <c r="A43" s="181" t="s">
        <v>363</v>
      </c>
      <c r="B43" s="142">
        <f>SUM(C43:F43)</f>
        <v>168549</v>
      </c>
      <c r="C43" s="191">
        <v>124009</v>
      </c>
      <c r="D43" s="191">
        <v>30426</v>
      </c>
      <c r="E43" s="191">
        <v>14049</v>
      </c>
      <c r="F43" s="192">
        <v>65</v>
      </c>
      <c r="G43" s="1"/>
      <c r="H43" s="1"/>
      <c r="M43" s="1"/>
      <c r="N43" s="1"/>
      <c r="S43" s="1"/>
      <c r="T43" s="1"/>
      <c r="Y43" s="1"/>
      <c r="Z43" s="1"/>
      <c r="AE43" s="1"/>
      <c r="AJ43" s="1"/>
      <c r="AL43" s="10"/>
      <c r="AQ43" s="10"/>
    </row>
    <row r="44" spans="1:44" ht="14.45" customHeight="1">
      <c r="A44" s="104" t="s">
        <v>364</v>
      </c>
      <c r="B44" s="142">
        <f>SUM(C44:F44)</f>
        <v>162519</v>
      </c>
      <c r="C44" s="101">
        <v>96539</v>
      </c>
      <c r="D44" s="103">
        <v>159</v>
      </c>
      <c r="E44" s="101">
        <v>63397</v>
      </c>
      <c r="F44" s="101">
        <v>2424</v>
      </c>
      <c r="G44" s="1"/>
      <c r="H44" s="1"/>
      <c r="M44" s="1"/>
      <c r="N44" s="1"/>
      <c r="S44" s="1"/>
      <c r="T44" s="1"/>
      <c r="Y44" s="1"/>
      <c r="Z44" s="1"/>
      <c r="AE44" s="1"/>
      <c r="AJ44" s="1"/>
      <c r="AL44" s="10"/>
      <c r="AQ44" s="10"/>
    </row>
    <row r="45" spans="1:44" ht="14.45" customHeight="1">
      <c r="A45" s="104" t="s">
        <v>365</v>
      </c>
      <c r="B45" s="142">
        <f>SUM(C45:F45)</f>
        <v>42215</v>
      </c>
      <c r="C45" s="101">
        <v>32527</v>
      </c>
      <c r="D45" s="103"/>
      <c r="E45" s="101">
        <v>9688</v>
      </c>
      <c r="F45" s="103"/>
      <c r="G45" s="1"/>
      <c r="H45" s="1"/>
      <c r="M45" s="1"/>
      <c r="N45" s="1"/>
      <c r="S45" s="1"/>
      <c r="T45" s="1"/>
      <c r="Y45" s="1"/>
      <c r="Z45" s="1"/>
      <c r="AE45" s="1"/>
      <c r="AJ45" s="1"/>
      <c r="AL45" s="10"/>
      <c r="AQ45" s="10"/>
    </row>
    <row r="46" spans="1:44" ht="14.45" customHeight="1">
      <c r="A46" s="105" t="s">
        <v>366</v>
      </c>
      <c r="B46" s="202">
        <f>SUM(B43:B45)</f>
        <v>373283</v>
      </c>
      <c r="C46" s="201">
        <v>217338</v>
      </c>
      <c r="D46" s="201">
        <v>30585</v>
      </c>
      <c r="E46" s="201">
        <v>86415</v>
      </c>
      <c r="F46" s="201">
        <v>2499</v>
      </c>
      <c r="G46" s="1"/>
      <c r="H46" s="1"/>
      <c r="M46" s="1"/>
      <c r="N46" s="1"/>
      <c r="S46" s="1"/>
      <c r="T46" s="1"/>
      <c r="Y46" s="1"/>
      <c r="Z46" s="1"/>
      <c r="AE46" s="1"/>
      <c r="AJ46" s="1"/>
      <c r="AL46" s="10"/>
      <c r="AQ46" s="10"/>
    </row>
    <row r="47" spans="1:44" ht="14.45" customHeight="1">
      <c r="A47" s="21"/>
      <c r="B47" s="1"/>
      <c r="H47" s="1"/>
      <c r="I47" s="1"/>
      <c r="N47" s="1"/>
      <c r="O47" s="1"/>
      <c r="T47" s="1"/>
      <c r="U47" s="1"/>
      <c r="Z47" s="1"/>
      <c r="AA47" s="1"/>
      <c r="AF47" s="1"/>
      <c r="AK47" s="1"/>
      <c r="AM47" s="10"/>
      <c r="AR47" s="10"/>
    </row>
    <row r="48" spans="1:44" ht="18.600000000000001" customHeight="1">
      <c r="A48" s="395" t="s">
        <v>360</v>
      </c>
      <c r="B48" s="406">
        <v>2018</v>
      </c>
      <c r="C48" s="407"/>
      <c r="D48" s="407"/>
      <c r="E48" s="407"/>
      <c r="F48" s="407"/>
      <c r="H48" s="1"/>
      <c r="I48" s="1"/>
      <c r="N48" s="1"/>
      <c r="O48" s="1"/>
      <c r="T48" s="1"/>
      <c r="U48" s="1"/>
      <c r="Z48" s="1"/>
      <c r="AA48" s="1"/>
      <c r="AF48" s="1"/>
      <c r="AK48" s="1"/>
      <c r="AM48" s="10"/>
      <c r="AR48" s="10"/>
    </row>
    <row r="49" spans="1:44" ht="14.45" customHeight="1">
      <c r="A49" s="395"/>
      <c r="B49" s="99" t="s">
        <v>266</v>
      </c>
      <c r="C49" s="99" t="s">
        <v>368</v>
      </c>
      <c r="D49" s="99" t="s">
        <v>63</v>
      </c>
      <c r="E49" s="99" t="s">
        <v>369</v>
      </c>
      <c r="F49" s="99" t="s">
        <v>271</v>
      </c>
      <c r="G49" s="1"/>
      <c r="H49" s="1"/>
      <c r="M49" s="1"/>
      <c r="N49" s="1"/>
      <c r="S49" s="1"/>
      <c r="T49" s="1"/>
      <c r="Y49" s="1"/>
      <c r="Z49" s="1"/>
      <c r="AE49" s="1"/>
      <c r="AJ49" s="1"/>
      <c r="AL49" s="10"/>
      <c r="AQ49" s="10"/>
    </row>
    <row r="50" spans="1:44" ht="14.45" customHeight="1">
      <c r="A50" s="181" t="s">
        <v>363</v>
      </c>
      <c r="B50" s="142">
        <v>122895</v>
      </c>
      <c r="C50" s="142">
        <v>73172</v>
      </c>
      <c r="D50" s="142">
        <v>35787</v>
      </c>
      <c r="E50" s="142">
        <v>13936</v>
      </c>
      <c r="F50" s="182"/>
      <c r="G50" s="1"/>
      <c r="H50" s="1"/>
      <c r="M50" s="1"/>
      <c r="N50" s="1"/>
      <c r="S50" s="1"/>
      <c r="T50" s="1"/>
      <c r="Y50" s="1"/>
      <c r="Z50" s="1"/>
      <c r="AE50" s="1"/>
      <c r="AJ50" s="1"/>
      <c r="AL50" s="10"/>
      <c r="AQ50" s="10"/>
    </row>
    <row r="51" spans="1:44" ht="14.45" customHeight="1">
      <c r="A51" s="104" t="s">
        <v>364</v>
      </c>
      <c r="B51" s="102">
        <v>181655</v>
      </c>
      <c r="C51" s="102">
        <v>112083</v>
      </c>
      <c r="D51" s="65">
        <v>130</v>
      </c>
      <c r="E51" s="102">
        <v>66526</v>
      </c>
      <c r="F51" s="102">
        <v>2917</v>
      </c>
      <c r="G51" s="1"/>
      <c r="H51" s="1"/>
      <c r="M51" s="1"/>
      <c r="N51" s="1"/>
      <c r="S51" s="1"/>
      <c r="T51" s="1"/>
      <c r="Y51" s="1"/>
      <c r="Z51" s="1"/>
      <c r="AE51" s="1"/>
      <c r="AJ51" s="1"/>
      <c r="AL51" s="10"/>
      <c r="AQ51" s="10"/>
    </row>
    <row r="52" spans="1:44" ht="14.45" customHeight="1">
      <c r="A52" s="104" t="s">
        <v>365</v>
      </c>
      <c r="B52" s="102">
        <v>57438</v>
      </c>
      <c r="C52" s="102">
        <v>47917</v>
      </c>
      <c r="D52" s="65"/>
      <c r="E52" s="102">
        <v>9521</v>
      </c>
      <c r="F52" s="65"/>
      <c r="G52" s="1"/>
      <c r="H52" s="1"/>
      <c r="M52" s="1"/>
      <c r="N52" s="1"/>
      <c r="S52" s="1"/>
      <c r="T52" s="1"/>
      <c r="Y52" s="1"/>
      <c r="Z52" s="1"/>
      <c r="AE52" s="1"/>
      <c r="AJ52" s="1"/>
      <c r="AL52" s="10"/>
      <c r="AQ52" s="10"/>
    </row>
    <row r="53" spans="1:44" ht="14.45" customHeight="1">
      <c r="A53" s="105" t="s">
        <v>366</v>
      </c>
      <c r="B53" s="202">
        <v>361989</v>
      </c>
      <c r="C53" s="202">
        <v>233172</v>
      </c>
      <c r="D53" s="202">
        <v>35917</v>
      </c>
      <c r="E53" s="202">
        <v>89983</v>
      </c>
      <c r="F53" s="202">
        <v>2917</v>
      </c>
      <c r="G53" s="1"/>
      <c r="H53" s="1"/>
      <c r="M53" s="1"/>
      <c r="N53" s="1"/>
      <c r="S53" s="1"/>
      <c r="T53" s="1"/>
      <c r="Y53" s="1"/>
      <c r="Z53" s="1"/>
      <c r="AE53" s="1"/>
      <c r="AJ53" s="1"/>
      <c r="AL53" s="10"/>
      <c r="AQ53" s="10"/>
    </row>
    <row r="54" spans="1:44" ht="14.45" customHeight="1">
      <c r="A54" s="21"/>
      <c r="B54" s="1"/>
      <c r="H54" s="1"/>
      <c r="I54" s="1"/>
      <c r="N54" s="1"/>
      <c r="O54" s="1"/>
      <c r="T54" s="1"/>
      <c r="U54" s="1"/>
      <c r="Z54" s="1"/>
      <c r="AA54" s="1"/>
      <c r="AF54" s="1"/>
      <c r="AK54" s="1"/>
      <c r="AM54" s="10"/>
      <c r="AR54" s="10"/>
    </row>
    <row r="55" spans="1:44" ht="18.600000000000001" customHeight="1">
      <c r="A55" s="395" t="s">
        <v>360</v>
      </c>
      <c r="B55" s="406">
        <v>2017</v>
      </c>
      <c r="C55" s="407"/>
      <c r="D55" s="407"/>
      <c r="E55" s="407"/>
      <c r="F55" s="407"/>
      <c r="H55" s="1"/>
      <c r="I55" s="1"/>
      <c r="N55" s="1"/>
      <c r="O55" s="1"/>
      <c r="T55" s="1"/>
      <c r="U55" s="1"/>
      <c r="Z55" s="1"/>
      <c r="AA55" s="1"/>
      <c r="AF55" s="1"/>
      <c r="AK55" s="1"/>
      <c r="AM55" s="10"/>
      <c r="AR55" s="10"/>
    </row>
    <row r="56" spans="1:44" ht="14.45" customHeight="1">
      <c r="A56" s="395"/>
      <c r="B56" s="99" t="s">
        <v>370</v>
      </c>
      <c r="C56" s="99" t="s">
        <v>368</v>
      </c>
      <c r="D56" s="99" t="s">
        <v>63</v>
      </c>
      <c r="E56" s="99" t="s">
        <v>369</v>
      </c>
      <c r="F56" s="99" t="s">
        <v>271</v>
      </c>
      <c r="G56" s="1"/>
      <c r="H56" s="1"/>
      <c r="M56" s="1"/>
      <c r="N56" s="1"/>
      <c r="S56" s="1"/>
      <c r="T56" s="1"/>
      <c r="Y56" s="1"/>
      <c r="Z56" s="1"/>
      <c r="AE56" s="1"/>
      <c r="AJ56" s="1"/>
      <c r="AL56" s="10"/>
      <c r="AQ56" s="10"/>
    </row>
    <row r="57" spans="1:44" ht="14.45" customHeight="1">
      <c r="A57" s="181" t="s">
        <v>363</v>
      </c>
      <c r="B57" s="142">
        <v>128336</v>
      </c>
      <c r="C57" s="142">
        <v>75956</v>
      </c>
      <c r="D57" s="142">
        <v>36620</v>
      </c>
      <c r="E57" s="142">
        <v>15760</v>
      </c>
      <c r="F57" s="182"/>
      <c r="G57" s="1"/>
      <c r="H57" s="1"/>
      <c r="M57" s="1"/>
      <c r="N57" s="1"/>
      <c r="S57" s="1"/>
      <c r="T57" s="1"/>
      <c r="Y57" s="1"/>
      <c r="Z57" s="1"/>
      <c r="AE57" s="1"/>
      <c r="AJ57" s="1"/>
      <c r="AL57" s="10"/>
      <c r="AQ57" s="10"/>
    </row>
    <row r="58" spans="1:44" ht="14.45" customHeight="1">
      <c r="A58" s="104" t="s">
        <v>364</v>
      </c>
      <c r="B58" s="102">
        <v>188472</v>
      </c>
      <c r="C58" s="102">
        <v>120153</v>
      </c>
      <c r="D58" s="65">
        <v>139</v>
      </c>
      <c r="E58" s="102">
        <v>65967</v>
      </c>
      <c r="F58" s="102">
        <v>2211</v>
      </c>
      <c r="G58" s="1"/>
      <c r="H58" s="1"/>
      <c r="M58" s="1"/>
      <c r="N58" s="1"/>
      <c r="S58" s="1"/>
      <c r="T58" s="1"/>
      <c r="Y58" s="1"/>
      <c r="Z58" s="1"/>
      <c r="AE58" s="1"/>
      <c r="AJ58" s="1"/>
      <c r="AL58" s="10"/>
      <c r="AQ58" s="10"/>
    </row>
    <row r="59" spans="1:44" ht="14.45" customHeight="1">
      <c r="A59" s="104" t="s">
        <v>365</v>
      </c>
      <c r="B59" s="102">
        <v>60347</v>
      </c>
      <c r="C59" s="102">
        <v>51323</v>
      </c>
      <c r="D59" s="65"/>
      <c r="E59" s="102">
        <v>9024</v>
      </c>
      <c r="F59" s="65"/>
      <c r="G59" s="1"/>
      <c r="H59" s="1"/>
      <c r="M59" s="1"/>
      <c r="N59" s="1"/>
      <c r="S59" s="1"/>
      <c r="T59" s="1"/>
      <c r="Y59" s="1"/>
      <c r="Z59" s="1"/>
      <c r="AE59" s="1"/>
      <c r="AJ59" s="1"/>
      <c r="AL59" s="10"/>
      <c r="AQ59" s="10"/>
    </row>
    <row r="60" spans="1:44" ht="14.45" customHeight="1">
      <c r="A60" s="105" t="s">
        <v>366</v>
      </c>
      <c r="B60" s="202">
        <v>377155</v>
      </c>
      <c r="C60" s="202">
        <v>247432</v>
      </c>
      <c r="D60" s="202">
        <v>36759</v>
      </c>
      <c r="E60" s="202">
        <v>90751</v>
      </c>
      <c r="F60" s="202">
        <v>2211</v>
      </c>
      <c r="G60" s="1"/>
      <c r="H60" s="1"/>
      <c r="M60" s="1"/>
      <c r="N60" s="1"/>
      <c r="S60" s="1"/>
      <c r="T60" s="1"/>
      <c r="Y60" s="1"/>
      <c r="Z60" s="1"/>
      <c r="AE60" s="1"/>
      <c r="AJ60" s="1"/>
      <c r="AL60" s="10"/>
      <c r="AQ60" s="10"/>
    </row>
    <row r="61" spans="1:44" ht="14.45" customHeight="1">
      <c r="A61" s="21"/>
      <c r="B61" s="11"/>
      <c r="C61" s="11"/>
      <c r="D61" s="11"/>
      <c r="E61" s="11"/>
      <c r="F61" s="11"/>
      <c r="G61" s="11"/>
      <c r="H61" s="1"/>
      <c r="I61" s="1"/>
      <c r="N61" s="1"/>
      <c r="O61" s="1"/>
      <c r="T61" s="1"/>
      <c r="U61" s="1"/>
      <c r="Z61" s="1"/>
      <c r="AA61" s="1"/>
      <c r="AF61" s="1"/>
      <c r="AK61" s="1"/>
      <c r="AM61" s="10"/>
      <c r="AR61" s="10"/>
    </row>
    <row r="62" spans="1:44" ht="18.600000000000001" customHeight="1">
      <c r="A62" s="395" t="s">
        <v>360</v>
      </c>
      <c r="B62" s="406">
        <v>2016</v>
      </c>
      <c r="C62" s="407"/>
      <c r="D62" s="407"/>
      <c r="E62" s="407"/>
      <c r="F62" s="407"/>
      <c r="G62" s="1"/>
      <c r="H62" s="1"/>
      <c r="I62" s="1"/>
      <c r="N62" s="1"/>
      <c r="O62" s="1"/>
      <c r="T62" s="1"/>
      <c r="U62" s="1"/>
      <c r="Z62" s="1"/>
      <c r="AA62" s="1"/>
      <c r="AF62" s="1"/>
      <c r="AK62" s="1"/>
      <c r="AM62" s="10"/>
      <c r="AR62" s="10"/>
    </row>
    <row r="63" spans="1:44" ht="14.45" customHeight="1">
      <c r="A63" s="395"/>
      <c r="B63" s="99" t="s">
        <v>266</v>
      </c>
      <c r="C63" s="99" t="s">
        <v>368</v>
      </c>
      <c r="D63" s="99" t="s">
        <v>63</v>
      </c>
      <c r="E63" s="99" t="s">
        <v>369</v>
      </c>
      <c r="F63" s="99" t="s">
        <v>271</v>
      </c>
      <c r="G63" s="1"/>
      <c r="H63" s="1"/>
      <c r="M63" s="1"/>
      <c r="N63" s="1"/>
      <c r="S63" s="1"/>
      <c r="T63" s="1"/>
      <c r="Y63" s="1"/>
      <c r="Z63" s="1"/>
      <c r="AE63" s="1"/>
      <c r="AJ63" s="1"/>
      <c r="AL63" s="10"/>
      <c r="AQ63" s="10"/>
    </row>
    <row r="64" spans="1:44" ht="14.45" customHeight="1">
      <c r="A64" s="181" t="s">
        <v>363</v>
      </c>
      <c r="B64" s="191">
        <v>57549</v>
      </c>
      <c r="C64" s="142">
        <v>35161</v>
      </c>
      <c r="D64" s="191">
        <v>41140</v>
      </c>
      <c r="E64" s="191">
        <v>16409</v>
      </c>
      <c r="F64" s="192"/>
      <c r="G64" s="1"/>
      <c r="H64" s="1"/>
      <c r="M64" s="1"/>
      <c r="N64" s="1"/>
      <c r="S64" s="1"/>
      <c r="T64" s="1"/>
      <c r="Y64" s="1"/>
      <c r="Z64" s="1"/>
      <c r="AE64" s="1"/>
      <c r="AJ64" s="1"/>
      <c r="AL64" s="10"/>
      <c r="AQ64" s="10"/>
    </row>
    <row r="65" spans="1:46" ht="14.45" customHeight="1">
      <c r="A65" s="104" t="s">
        <v>364</v>
      </c>
      <c r="B65" s="101">
        <v>66297</v>
      </c>
      <c r="C65" s="102">
        <v>47024</v>
      </c>
      <c r="D65" s="103">
        <v>140</v>
      </c>
      <c r="E65" s="101">
        <v>64424</v>
      </c>
      <c r="F65" s="101">
        <v>1733</v>
      </c>
      <c r="G65" s="1"/>
      <c r="H65" s="1"/>
      <c r="M65" s="1"/>
      <c r="N65" s="1"/>
      <c r="S65" s="1"/>
      <c r="T65" s="1"/>
      <c r="Y65" s="1"/>
      <c r="Z65" s="1"/>
      <c r="AE65" s="1"/>
      <c r="AJ65" s="1"/>
      <c r="AL65" s="10"/>
      <c r="AQ65" s="10"/>
    </row>
    <row r="66" spans="1:46" ht="14.45" customHeight="1">
      <c r="A66" s="104" t="s">
        <v>365</v>
      </c>
      <c r="B66" s="101">
        <v>9225</v>
      </c>
      <c r="C66" s="102">
        <v>89369</v>
      </c>
      <c r="D66" s="103"/>
      <c r="E66" s="101">
        <v>9225</v>
      </c>
      <c r="F66" s="103"/>
      <c r="G66" s="1"/>
      <c r="H66" s="1"/>
      <c r="M66" s="1"/>
      <c r="N66" s="1"/>
      <c r="S66" s="1"/>
      <c r="T66" s="1"/>
      <c r="Y66" s="1"/>
      <c r="Z66" s="1"/>
      <c r="AE66" s="1"/>
      <c r="AJ66" s="1"/>
      <c r="AL66" s="10"/>
      <c r="AQ66" s="10"/>
    </row>
    <row r="67" spans="1:46" ht="14.45" customHeight="1">
      <c r="A67" s="105" t="s">
        <v>366</v>
      </c>
      <c r="B67" s="201">
        <v>133071</v>
      </c>
      <c r="C67" s="202">
        <v>171554</v>
      </c>
      <c r="D67" s="201">
        <v>41280</v>
      </c>
      <c r="E67" s="201">
        <v>90058</v>
      </c>
      <c r="F67" s="201">
        <v>1733</v>
      </c>
      <c r="G67" s="1"/>
      <c r="H67" s="1"/>
      <c r="M67" s="1"/>
      <c r="N67" s="1"/>
      <c r="S67" s="1"/>
      <c r="T67" s="1"/>
      <c r="Y67" s="1"/>
      <c r="Z67" s="1"/>
      <c r="AE67" s="1"/>
      <c r="AJ67" s="1"/>
      <c r="AL67" s="10"/>
      <c r="AQ67" s="10"/>
    </row>
    <row r="68" spans="1:46" ht="14.45" customHeight="1">
      <c r="A68" s="21"/>
      <c r="B68" s="1"/>
      <c r="H68" s="1"/>
      <c r="I68" s="1"/>
      <c r="N68" s="1"/>
      <c r="O68" s="1"/>
      <c r="T68" s="1"/>
      <c r="U68" s="1"/>
      <c r="Z68" s="1"/>
      <c r="AA68" s="1"/>
      <c r="AF68" s="1"/>
      <c r="AK68" s="1"/>
      <c r="AM68" s="10"/>
      <c r="AR68" s="10"/>
    </row>
    <row r="69" spans="1:46">
      <c r="AC69" s="11"/>
      <c r="AD69" s="11"/>
      <c r="AI69" s="11"/>
      <c r="AJ69" s="11"/>
      <c r="AL69" s="4"/>
      <c r="AM69" s="4"/>
      <c r="AN69" s="11"/>
      <c r="AO69" s="11"/>
      <c r="AQ69" s="4"/>
      <c r="AR69" s="4"/>
      <c r="AS69" s="11"/>
      <c r="AT69" s="11"/>
    </row>
    <row r="70" spans="1:46">
      <c r="AO70" s="4"/>
      <c r="AT70" s="4"/>
    </row>
    <row r="71" spans="1:46">
      <c r="AO71" s="4"/>
      <c r="AT71" s="4"/>
    </row>
    <row r="72" spans="1:46">
      <c r="AO72" s="4"/>
      <c r="AT72" s="4"/>
    </row>
    <row r="74" spans="1:46">
      <c r="AM74" s="1"/>
      <c r="AN74" s="91"/>
      <c r="AO74" s="91"/>
      <c r="AP74" s="91"/>
      <c r="AR74" s="1"/>
      <c r="AS74" s="91"/>
      <c r="AT74" s="91"/>
    </row>
    <row r="75" spans="1:46">
      <c r="AL75" s="1"/>
      <c r="AM75" s="4"/>
      <c r="AN75" s="4"/>
      <c r="AO75" s="4"/>
      <c r="AP75" s="4"/>
      <c r="AQ75" s="1"/>
      <c r="AR75" s="4"/>
      <c r="AS75" s="4"/>
      <c r="AT75" s="4"/>
    </row>
    <row r="76" spans="1:46">
      <c r="AL76" s="1"/>
      <c r="AM76" s="4"/>
      <c r="AN76" s="4"/>
      <c r="AO76" s="4"/>
      <c r="AP76" s="4"/>
      <c r="AQ76" s="1"/>
      <c r="AR76" s="4"/>
      <c r="AS76" s="4"/>
      <c r="AT76" s="4"/>
    </row>
    <row r="77" spans="1:46">
      <c r="AL77" s="1"/>
      <c r="AM77" s="4"/>
      <c r="AN77" s="4"/>
      <c r="AO77" s="4"/>
      <c r="AP77" s="4"/>
      <c r="AQ77" s="1"/>
      <c r="AR77" s="4"/>
      <c r="AS77" s="4"/>
      <c r="AT77" s="4"/>
    </row>
    <row r="78" spans="1:46">
      <c r="AL78" s="1"/>
      <c r="AM78" s="4"/>
      <c r="AN78" s="4"/>
      <c r="AO78" s="4"/>
      <c r="AP78" s="4"/>
      <c r="AQ78" s="1"/>
      <c r="AR78" s="4"/>
      <c r="AS78" s="4"/>
      <c r="AT78" s="4"/>
    </row>
    <row r="79" spans="1:46">
      <c r="AL79" s="1"/>
      <c r="AM79" s="4"/>
      <c r="AN79" s="4"/>
      <c r="AO79" s="4"/>
      <c r="AP79" s="4"/>
      <c r="AQ79" s="1"/>
      <c r="AR79" s="4"/>
      <c r="AS79" s="4"/>
      <c r="AT79" s="4"/>
    </row>
    <row r="81" spans="38:46">
      <c r="AM81" s="1"/>
      <c r="AN81" s="91"/>
      <c r="AO81" s="91"/>
      <c r="AP81" s="91"/>
      <c r="AR81" s="1"/>
      <c r="AS81" s="91"/>
      <c r="AT81" s="91"/>
    </row>
    <row r="82" spans="38:46">
      <c r="AL82" s="1"/>
      <c r="AM82" s="4"/>
      <c r="AN82" s="4"/>
      <c r="AO82" s="4"/>
      <c r="AP82" s="4"/>
      <c r="AQ82" s="1"/>
      <c r="AR82" s="4"/>
      <c r="AS82" s="4"/>
      <c r="AT82" s="4"/>
    </row>
    <row r="83" spans="38:46">
      <c r="AL83" s="1"/>
      <c r="AM83" s="4"/>
      <c r="AN83" s="4"/>
      <c r="AO83" s="4"/>
      <c r="AP83" s="4"/>
      <c r="AQ83" s="1"/>
      <c r="AR83" s="4"/>
      <c r="AS83" s="4"/>
      <c r="AT83" s="4"/>
    </row>
    <row r="84" spans="38:46">
      <c r="AL84" s="1"/>
      <c r="AM84" s="4"/>
      <c r="AN84" s="4"/>
      <c r="AO84" s="4"/>
      <c r="AP84" s="4"/>
      <c r="AQ84" s="1"/>
      <c r="AR84" s="4"/>
      <c r="AS84" s="4"/>
      <c r="AT84" s="4"/>
    </row>
    <row r="85" spans="38:46">
      <c r="AL85" s="1"/>
      <c r="AM85" s="4"/>
      <c r="AN85" s="4"/>
      <c r="AO85" s="4"/>
      <c r="AP85" s="4"/>
      <c r="AQ85" s="1"/>
      <c r="AR85" s="4"/>
      <c r="AS85" s="4"/>
      <c r="AT85" s="4"/>
    </row>
    <row r="86" spans="38:46">
      <c r="AL86" s="1"/>
      <c r="AM86" s="4"/>
      <c r="AN86" s="4"/>
      <c r="AO86" s="4"/>
      <c r="AP86" s="4"/>
      <c r="AQ86" s="1"/>
      <c r="AR86" s="4"/>
      <c r="AS86" s="4"/>
      <c r="AT86" s="4"/>
    </row>
  </sheetData>
  <sheetProtection algorithmName="SHA-512" hashValue="03mm+3imKFVKIy1feF9QXKrFdcp5u2Y+CcUaTI5QZHyxljueRyzLnGz1io1vZEStGoGhsvPAH943h9eLQm0GNw==" saltValue="XxCmk2umkbJVKXMILA7XXg==" spinCount="100000" sheet="1" objects="1" scenarios="1"/>
  <mergeCells count="18">
    <mergeCell ref="A27:A28"/>
    <mergeCell ref="A20:A21"/>
    <mergeCell ref="A13:A14"/>
    <mergeCell ref="A6:A7"/>
    <mergeCell ref="B6:E6"/>
    <mergeCell ref="B13:E13"/>
    <mergeCell ref="B20:E20"/>
    <mergeCell ref="B27:E27"/>
    <mergeCell ref="A62:A63"/>
    <mergeCell ref="A55:A56"/>
    <mergeCell ref="A48:A49"/>
    <mergeCell ref="A41:A42"/>
    <mergeCell ref="A34:A35"/>
    <mergeCell ref="B34:F34"/>
    <mergeCell ref="B41:F41"/>
    <mergeCell ref="B48:F48"/>
    <mergeCell ref="B55:F55"/>
    <mergeCell ref="B62:F62"/>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0D1EC-139B-456B-BD97-F89836D09BFF}">
  <sheetPr>
    <tabColor theme="4" tint="0.39997558519241921"/>
  </sheetPr>
  <dimension ref="A2:I9"/>
  <sheetViews>
    <sheetView workbookViewId="0">
      <selection activeCell="D1" sqref="D1"/>
    </sheetView>
  </sheetViews>
  <sheetFormatPr defaultRowHeight="14.45"/>
  <cols>
    <col min="1" max="9" width="11.5703125" customWidth="1"/>
  </cols>
  <sheetData>
    <row r="2" spans="1:9">
      <c r="D2" s="1" t="str">
        <f>'[2]2024 Facilities List'!B2</f>
        <v>2025 OUR IMPRINT REPORT | FY 2024</v>
      </c>
    </row>
    <row r="3" spans="1:9" ht="17.100000000000001">
      <c r="D3" s="289" t="s">
        <v>4</v>
      </c>
      <c r="F3" s="59" t="str">
        <f>'0. Table of Contents'!B4</f>
        <v>Last updated: 2025-06-06</v>
      </c>
    </row>
    <row r="5" spans="1:9" ht="20.100000000000001" customHeight="1">
      <c r="A5" s="408" t="s">
        <v>371</v>
      </c>
      <c r="B5" s="409"/>
      <c r="C5" s="409"/>
      <c r="D5" s="409"/>
      <c r="E5" s="409"/>
      <c r="F5" s="409"/>
      <c r="G5" s="409"/>
    </row>
    <row r="6" spans="1:9" ht="18.600000000000001">
      <c r="A6" s="100">
        <v>2016</v>
      </c>
      <c r="B6" s="100">
        <v>2017</v>
      </c>
      <c r="C6" s="100">
        <v>2018</v>
      </c>
      <c r="D6" s="100">
        <v>2019</v>
      </c>
      <c r="E6" s="100">
        <v>2020</v>
      </c>
      <c r="F6" s="100">
        <v>2021</v>
      </c>
      <c r="G6" s="100">
        <v>2022</v>
      </c>
      <c r="H6" s="100">
        <v>2023</v>
      </c>
      <c r="I6" s="100">
        <v>2024</v>
      </c>
    </row>
    <row r="7" spans="1:9">
      <c r="A7" s="96">
        <v>485</v>
      </c>
      <c r="B7" s="96">
        <v>549</v>
      </c>
      <c r="C7" s="96">
        <v>483</v>
      </c>
      <c r="D7" s="96">
        <v>447</v>
      </c>
      <c r="E7" s="96">
        <v>438</v>
      </c>
      <c r="F7" s="96">
        <v>555</v>
      </c>
      <c r="G7" s="96">
        <v>434</v>
      </c>
      <c r="H7" s="96">
        <v>388</v>
      </c>
      <c r="I7" s="96">
        <v>415</v>
      </c>
    </row>
    <row r="9" spans="1:9">
      <c r="A9" s="168" t="s">
        <v>372</v>
      </c>
    </row>
  </sheetData>
  <sheetProtection algorithmName="SHA-512" hashValue="P40bzA2jf3DUkQLE7Y2P69/xojPluxvCKFQrVx+Fp172qR35SZPXSm4ubOtHwm8Rmoxicj50bPxTJA4xivfDzA==" saltValue="iK1zBpMtXJXNLj5fHuL5GA==" spinCount="100000" sheet="1" objects="1" scenarios="1"/>
  <mergeCells count="1">
    <mergeCell ref="A5:G5"/>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4EF18-195A-408D-8075-A3A3DCD5BB51}">
  <sheetPr>
    <tabColor theme="4" tint="0.39997558519241921"/>
  </sheetPr>
  <dimension ref="A2:S16"/>
  <sheetViews>
    <sheetView workbookViewId="0">
      <selection activeCell="C1" sqref="C1"/>
    </sheetView>
  </sheetViews>
  <sheetFormatPr defaultRowHeight="14.45"/>
  <cols>
    <col min="1" max="1" width="15.42578125" customWidth="1"/>
    <col min="2" max="2" width="25.28515625" customWidth="1"/>
    <col min="3" max="3" width="14.7109375" customWidth="1"/>
    <col min="4" max="4" width="30.28515625" customWidth="1"/>
    <col min="5" max="5" width="35.140625" customWidth="1"/>
    <col min="6" max="6" width="16.7109375" customWidth="1"/>
    <col min="7" max="17" width="9.7109375" customWidth="1"/>
    <col min="18" max="18" width="15.42578125" customWidth="1"/>
  </cols>
  <sheetData>
    <row r="2" spans="1:19">
      <c r="C2" s="1" t="str">
        <f>'[2]2024 Facilities List'!B2</f>
        <v>2025 OUR IMPRINT REPORT | FY 2024</v>
      </c>
    </row>
    <row r="3" spans="1:19" ht="17.100000000000001">
      <c r="C3" s="289" t="s">
        <v>4</v>
      </c>
      <c r="E3" s="59" t="str">
        <f>'0. Table of Contents'!B4</f>
        <v>Last updated: 2025-06-06</v>
      </c>
    </row>
    <row r="5" spans="1:19" ht="20.100000000000001" customHeight="1">
      <c r="A5" s="21" t="s">
        <v>373</v>
      </c>
    </row>
    <row r="6" spans="1:19" ht="24.6" customHeight="1">
      <c r="A6" s="410" t="s">
        <v>374</v>
      </c>
      <c r="B6" s="410" t="s">
        <v>375</v>
      </c>
      <c r="C6" s="410" t="s">
        <v>376</v>
      </c>
      <c r="D6" s="410" t="s">
        <v>377</v>
      </c>
      <c r="E6" s="410" t="s">
        <v>378</v>
      </c>
      <c r="F6" s="411" t="s">
        <v>379</v>
      </c>
      <c r="G6" s="395" t="s">
        <v>380</v>
      </c>
      <c r="H6" s="395"/>
      <c r="I6" s="395"/>
      <c r="J6" s="395"/>
      <c r="K6" s="395"/>
      <c r="L6" s="395"/>
      <c r="M6" s="395"/>
      <c r="N6" s="395"/>
      <c r="O6" s="395"/>
      <c r="P6" s="395"/>
      <c r="Q6" s="395"/>
      <c r="R6" s="395"/>
    </row>
    <row r="7" spans="1:19" ht="29.1">
      <c r="A7" s="410"/>
      <c r="B7" s="410"/>
      <c r="C7" s="410"/>
      <c r="D7" s="410"/>
      <c r="E7" s="410"/>
      <c r="F7" s="411"/>
      <c r="G7" s="189">
        <v>2014</v>
      </c>
      <c r="H7" s="189">
        <v>2015</v>
      </c>
      <c r="I7" s="189">
        <v>2016</v>
      </c>
      <c r="J7" s="189">
        <v>2017</v>
      </c>
      <c r="K7" s="189">
        <v>2018</v>
      </c>
      <c r="L7" s="189">
        <v>2019</v>
      </c>
      <c r="M7" s="189">
        <v>2020</v>
      </c>
      <c r="N7" s="189">
        <v>2021</v>
      </c>
      <c r="O7" s="189">
        <v>2022</v>
      </c>
      <c r="P7" s="189">
        <v>2023</v>
      </c>
      <c r="Q7" s="189">
        <v>2024</v>
      </c>
      <c r="R7" s="188" t="s">
        <v>381</v>
      </c>
    </row>
    <row r="8" spans="1:19" ht="159.6">
      <c r="A8" s="62" t="s">
        <v>382</v>
      </c>
      <c r="B8" s="63" t="s">
        <v>383</v>
      </c>
      <c r="C8" s="63" t="s">
        <v>384</v>
      </c>
      <c r="D8" s="106" t="s">
        <v>385</v>
      </c>
      <c r="E8" s="106" t="s">
        <v>386</v>
      </c>
      <c r="F8" s="107" t="s">
        <v>387</v>
      </c>
      <c r="G8" s="190"/>
      <c r="H8" s="190"/>
      <c r="I8" s="190">
        <v>1.1000000000000001</v>
      </c>
      <c r="J8" s="190">
        <v>2.9</v>
      </c>
      <c r="K8" s="190">
        <v>5.8</v>
      </c>
      <c r="L8" s="190">
        <v>7.3</v>
      </c>
      <c r="M8" s="190">
        <v>8.1999999999999993</v>
      </c>
      <c r="N8" s="190">
        <v>10.5</v>
      </c>
      <c r="O8" s="190">
        <v>12.4</v>
      </c>
      <c r="P8" s="190">
        <v>14.4</v>
      </c>
      <c r="Q8" s="190">
        <v>15.7</v>
      </c>
      <c r="R8" s="207">
        <f>SUM(G8:Q8)</f>
        <v>78.3</v>
      </c>
      <c r="S8" s="365"/>
    </row>
    <row r="9" spans="1:19" ht="57.95">
      <c r="A9" s="60" t="s">
        <v>388</v>
      </c>
      <c r="B9" s="61" t="s">
        <v>389</v>
      </c>
      <c r="C9" s="61" t="s">
        <v>390</v>
      </c>
      <c r="D9" s="108" t="s">
        <v>391</v>
      </c>
      <c r="E9" s="108" t="s">
        <v>392</v>
      </c>
      <c r="F9" s="109" t="s">
        <v>393</v>
      </c>
      <c r="G9" s="110">
        <v>241</v>
      </c>
      <c r="H9" s="110">
        <v>120</v>
      </c>
      <c r="I9" s="110">
        <v>111.3</v>
      </c>
      <c r="J9" s="110">
        <v>130.9</v>
      </c>
      <c r="K9" s="111">
        <f>96.8+161.3</f>
        <v>258.10000000000002</v>
      </c>
      <c r="L9" s="111">
        <v>190</v>
      </c>
      <c r="M9" s="111">
        <v>191</v>
      </c>
      <c r="N9" s="111">
        <v>194.3</v>
      </c>
      <c r="O9" s="111">
        <v>212</v>
      </c>
      <c r="P9" s="111">
        <v>197.4</v>
      </c>
      <c r="Q9" s="111">
        <v>196.9</v>
      </c>
      <c r="R9" s="208">
        <f>SUM(G9:Q9)</f>
        <v>2042.9000000000003</v>
      </c>
      <c r="S9" s="365"/>
    </row>
    <row r="10" spans="1:19" ht="57.95">
      <c r="A10" s="60" t="s">
        <v>394</v>
      </c>
      <c r="B10" s="61" t="s">
        <v>395</v>
      </c>
      <c r="C10" s="61" t="s">
        <v>384</v>
      </c>
      <c r="D10" s="108" t="s">
        <v>385</v>
      </c>
      <c r="E10" s="108" t="s">
        <v>396</v>
      </c>
      <c r="F10" s="109" t="s">
        <v>397</v>
      </c>
      <c r="G10" s="110"/>
      <c r="H10" s="110"/>
      <c r="I10" s="110"/>
      <c r="J10" s="110">
        <v>3.3</v>
      </c>
      <c r="K10" s="110">
        <v>3.3</v>
      </c>
      <c r="L10" s="110">
        <v>8.1</v>
      </c>
      <c r="M10" s="111">
        <v>8.1</v>
      </c>
      <c r="N10" s="112">
        <v>0</v>
      </c>
      <c r="O10" s="112">
        <v>0</v>
      </c>
      <c r="P10" s="112">
        <v>0</v>
      </c>
      <c r="Q10" s="112">
        <v>0</v>
      </c>
      <c r="R10" s="208">
        <f>SUM(G10:O10)</f>
        <v>22.799999999999997</v>
      </c>
      <c r="S10" s="365"/>
    </row>
    <row r="11" spans="1:19" ht="57.95">
      <c r="A11" s="60" t="s">
        <v>394</v>
      </c>
      <c r="B11" s="61" t="s">
        <v>398</v>
      </c>
      <c r="C11" s="61" t="s">
        <v>399</v>
      </c>
      <c r="D11" s="108" t="s">
        <v>400</v>
      </c>
      <c r="E11" s="108" t="s">
        <v>401</v>
      </c>
      <c r="F11" s="109">
        <v>2017</v>
      </c>
      <c r="G11" s="110"/>
      <c r="H11" s="110"/>
      <c r="I11" s="110"/>
      <c r="J11" s="110">
        <v>241</v>
      </c>
      <c r="K11" s="110">
        <v>241</v>
      </c>
      <c r="L11" s="110">
        <v>241</v>
      </c>
      <c r="M11" s="110">
        <v>241</v>
      </c>
      <c r="N11" s="110">
        <v>0</v>
      </c>
      <c r="O11" s="110">
        <v>0</v>
      </c>
      <c r="P11" s="110">
        <v>0</v>
      </c>
      <c r="Q11" s="110">
        <v>0</v>
      </c>
      <c r="R11" s="208">
        <f>SUM(G11:O11)</f>
        <v>964</v>
      </c>
      <c r="S11" s="364"/>
    </row>
    <row r="12" spans="1:19" ht="57.95">
      <c r="A12" s="60" t="s">
        <v>394</v>
      </c>
      <c r="B12" s="61" t="s">
        <v>402</v>
      </c>
      <c r="C12" s="61" t="s">
        <v>403</v>
      </c>
      <c r="D12" s="108" t="s">
        <v>404</v>
      </c>
      <c r="E12" s="108" t="s">
        <v>405</v>
      </c>
      <c r="F12" s="109" t="s">
        <v>406</v>
      </c>
      <c r="G12" s="110"/>
      <c r="H12" s="110"/>
      <c r="I12" s="110">
        <v>8</v>
      </c>
      <c r="J12" s="110">
        <v>65.099999999999994</v>
      </c>
      <c r="K12" s="110">
        <v>65.099999999999994</v>
      </c>
      <c r="L12" s="110">
        <v>65.099999999999994</v>
      </c>
      <c r="M12" s="110">
        <v>65.099999999999994</v>
      </c>
      <c r="N12" s="110">
        <v>0</v>
      </c>
      <c r="O12" s="110">
        <v>0</v>
      </c>
      <c r="P12" s="110">
        <v>0</v>
      </c>
      <c r="Q12" s="110">
        <v>0</v>
      </c>
      <c r="R12" s="208">
        <f>SUM(G12:Q12)</f>
        <v>268.39999999999998</v>
      </c>
      <c r="S12" s="364"/>
    </row>
    <row r="13" spans="1:19" ht="148.5" customHeight="1">
      <c r="A13" s="60" t="s">
        <v>394</v>
      </c>
      <c r="B13" s="61" t="s">
        <v>407</v>
      </c>
      <c r="C13" s="61"/>
      <c r="D13" s="108" t="s">
        <v>408</v>
      </c>
      <c r="E13" s="108" t="s">
        <v>409</v>
      </c>
      <c r="F13" s="109" t="s">
        <v>410</v>
      </c>
      <c r="G13" s="110">
        <v>15</v>
      </c>
      <c r="H13" s="110">
        <v>17.7</v>
      </c>
      <c r="I13" s="110">
        <v>17.7</v>
      </c>
      <c r="J13" s="110">
        <v>17.7</v>
      </c>
      <c r="K13" s="110">
        <v>17.7</v>
      </c>
      <c r="L13" s="110">
        <v>17.7</v>
      </c>
      <c r="M13" s="110">
        <v>0</v>
      </c>
      <c r="N13" s="110">
        <v>0</v>
      </c>
      <c r="O13" s="110">
        <v>0</v>
      </c>
      <c r="P13" s="110">
        <v>0</v>
      </c>
      <c r="Q13" s="110">
        <v>0</v>
      </c>
      <c r="R13" s="208">
        <f>SUM(G13:Q13)</f>
        <v>103.50000000000001</v>
      </c>
      <c r="S13" s="364"/>
    </row>
    <row r="15" spans="1:19">
      <c r="R15" s="64"/>
    </row>
    <row r="16" spans="1:19">
      <c r="R16" s="64"/>
    </row>
  </sheetData>
  <sheetProtection algorithmName="SHA-512" hashValue="P4cc0Q+P9mc73SXj5kIwlDfXMn9g8kTOx/DJorMptRs8h3fq3A+jq8nPh5bSKg9YfqEYEAXb8X3YJIc0V4GWsA==" saltValue="MaEjhXYrj6toWkmfl7VuIA==" spinCount="100000" sheet="1" objects="1" scenarios="1"/>
  <sortState xmlns:xlrd2="http://schemas.microsoft.com/office/spreadsheetml/2017/richdata2" ref="A8:S13">
    <sortCondition descending="1" ref="S8:S13"/>
  </sortState>
  <mergeCells count="7">
    <mergeCell ref="G6:R6"/>
    <mergeCell ref="A6:A7"/>
    <mergeCell ref="B6:B7"/>
    <mergeCell ref="C6:C7"/>
    <mergeCell ref="D6:D7"/>
    <mergeCell ref="E6:E7"/>
    <mergeCell ref="F6:F7"/>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40ADA-DD19-4568-9F5F-0B0C69423F44}">
  <sheetPr>
    <tabColor theme="4" tint="0.39997558519241921"/>
  </sheetPr>
  <dimension ref="A1:M155"/>
  <sheetViews>
    <sheetView workbookViewId="0">
      <selection activeCell="C1" sqref="C1"/>
    </sheetView>
  </sheetViews>
  <sheetFormatPr defaultRowHeight="15" customHeight="1"/>
  <cols>
    <col min="1" max="1" width="16" customWidth="1"/>
    <col min="2" max="10" width="15.7109375" customWidth="1"/>
    <col min="11" max="11" width="2.7109375" customWidth="1"/>
  </cols>
  <sheetData>
    <row r="1" spans="1:12" ht="15" customHeight="1">
      <c r="D1" s="168"/>
    </row>
    <row r="2" spans="1:12" ht="14.45">
      <c r="C2" s="1" t="str">
        <f>'[2]2024 Facilities List'!B2</f>
        <v>2025 OUR IMPRINT REPORT | FY 2024</v>
      </c>
    </row>
    <row r="3" spans="1:12" ht="15" customHeight="1">
      <c r="C3" s="289" t="s">
        <v>4</v>
      </c>
      <c r="E3" s="59" t="str">
        <f>'0. Table of Contents'!B4</f>
        <v>Last updated: 2025-06-06</v>
      </c>
    </row>
    <row r="5" spans="1:12" ht="20.100000000000001" customHeight="1">
      <c r="A5" s="21" t="s">
        <v>411</v>
      </c>
    </row>
    <row r="6" spans="1:12" ht="18.600000000000001" customHeight="1">
      <c r="A6" s="412" t="s">
        <v>54</v>
      </c>
      <c r="B6" s="413">
        <v>2024</v>
      </c>
      <c r="C6" s="414"/>
      <c r="D6" s="414"/>
      <c r="E6" s="414"/>
      <c r="F6" s="414"/>
      <c r="G6" s="414"/>
      <c r="H6" s="414"/>
      <c r="I6" s="414"/>
      <c r="J6" s="415"/>
      <c r="L6" s="265" t="s">
        <v>358</v>
      </c>
    </row>
    <row r="7" spans="1:12" ht="57" customHeight="1">
      <c r="A7" s="396"/>
      <c r="B7" s="255" t="s">
        <v>412</v>
      </c>
      <c r="C7" s="256" t="s">
        <v>413</v>
      </c>
      <c r="D7" s="256" t="s">
        <v>414</v>
      </c>
      <c r="E7" s="256" t="s">
        <v>415</v>
      </c>
      <c r="F7" s="256" t="s">
        <v>416</v>
      </c>
      <c r="G7" s="256" t="s">
        <v>417</v>
      </c>
      <c r="H7" s="256" t="s">
        <v>418</v>
      </c>
      <c r="I7" s="256" t="s">
        <v>419</v>
      </c>
      <c r="J7" s="256" t="s">
        <v>420</v>
      </c>
      <c r="L7" s="250" t="s">
        <v>421</v>
      </c>
    </row>
    <row r="8" spans="1:12" ht="14.45" customHeight="1">
      <c r="A8" s="244" t="s">
        <v>63</v>
      </c>
      <c r="B8" s="316">
        <v>372</v>
      </c>
      <c r="C8" s="316">
        <v>0</v>
      </c>
      <c r="D8" s="317">
        <v>1589</v>
      </c>
      <c r="E8" s="316">
        <v>0</v>
      </c>
      <c r="F8" s="317">
        <v>6357</v>
      </c>
      <c r="G8" s="317">
        <v>63534</v>
      </c>
      <c r="H8" s="316">
        <v>130</v>
      </c>
      <c r="I8" s="317">
        <f>SUM(B8:H8)</f>
        <v>71982</v>
      </c>
      <c r="J8" s="246">
        <f>B8/I8*100</f>
        <v>0.516795865633075</v>
      </c>
    </row>
    <row r="9" spans="1:12" ht="14.45" customHeight="1">
      <c r="A9" s="244" t="s">
        <v>368</v>
      </c>
      <c r="B9" s="316">
        <v>551</v>
      </c>
      <c r="C9" s="316">
        <v>0</v>
      </c>
      <c r="D9" s="317">
        <v>1282</v>
      </c>
      <c r="E9" s="317">
        <v>24257</v>
      </c>
      <c r="F9" s="317">
        <v>31800</v>
      </c>
      <c r="G9" s="317">
        <v>426584</v>
      </c>
      <c r="H9" s="316">
        <v>0</v>
      </c>
      <c r="I9" s="317">
        <f t="shared" ref="I9:I10" si="0">SUM(B9:H9)</f>
        <v>484474</v>
      </c>
      <c r="J9" s="246">
        <f t="shared" ref="J9:J10" si="1">B9/I9*100</f>
        <v>0.11373159343948283</v>
      </c>
    </row>
    <row r="10" spans="1:12" ht="14.45" customHeight="1">
      <c r="A10" s="247" t="s">
        <v>123</v>
      </c>
      <c r="B10" s="316">
        <v>285</v>
      </c>
      <c r="C10" s="316">
        <v>10</v>
      </c>
      <c r="D10" s="316">
        <v>671</v>
      </c>
      <c r="E10" s="317">
        <v>4712</v>
      </c>
      <c r="F10" s="317">
        <v>8360</v>
      </c>
      <c r="G10" s="317">
        <v>269433</v>
      </c>
      <c r="H10" s="316">
        <v>1</v>
      </c>
      <c r="I10" s="317">
        <f t="shared" si="0"/>
        <v>283472</v>
      </c>
      <c r="J10" s="246">
        <f t="shared" si="1"/>
        <v>0.10053903030987188</v>
      </c>
    </row>
    <row r="11" spans="1:12" ht="14.45" customHeight="1">
      <c r="A11" s="248" t="s">
        <v>234</v>
      </c>
      <c r="B11" s="249">
        <f>SUM(B8:B10)</f>
        <v>1208</v>
      </c>
      <c r="C11" s="249">
        <f t="shared" ref="C11:I11" si="2">SUM(C8:C10)</f>
        <v>10</v>
      </c>
      <c r="D11" s="249">
        <f t="shared" si="2"/>
        <v>3542</v>
      </c>
      <c r="E11" s="249">
        <f t="shared" si="2"/>
        <v>28969</v>
      </c>
      <c r="F11" s="249">
        <f t="shared" si="2"/>
        <v>46517</v>
      </c>
      <c r="G11" s="249">
        <f t="shared" si="2"/>
        <v>759551</v>
      </c>
      <c r="H11" s="249">
        <f t="shared" si="2"/>
        <v>131</v>
      </c>
      <c r="I11" s="249">
        <f t="shared" si="2"/>
        <v>839928</v>
      </c>
      <c r="J11" s="278">
        <f>B11/I11*100</f>
        <v>0.14382185139678638</v>
      </c>
    </row>
    <row r="12" spans="1:12" ht="15" customHeight="1">
      <c r="A12" s="21"/>
    </row>
    <row r="13" spans="1:12" ht="18.600000000000001">
      <c r="A13" s="412" t="s">
        <v>54</v>
      </c>
      <c r="B13" s="413">
        <v>2023</v>
      </c>
      <c r="C13" s="414"/>
      <c r="D13" s="414"/>
      <c r="E13" s="414"/>
      <c r="F13" s="414"/>
      <c r="G13" s="414"/>
      <c r="H13" s="414"/>
      <c r="I13" s="414"/>
      <c r="J13" s="415"/>
      <c r="L13" s="265"/>
    </row>
    <row r="14" spans="1:12" ht="57" customHeight="1">
      <c r="A14" s="396"/>
      <c r="B14" s="255" t="s">
        <v>412</v>
      </c>
      <c r="C14" s="256" t="s">
        <v>413</v>
      </c>
      <c r="D14" s="256" t="s">
        <v>414</v>
      </c>
      <c r="E14" s="256" t="s">
        <v>415</v>
      </c>
      <c r="F14" s="256" t="s">
        <v>416</v>
      </c>
      <c r="G14" s="256" t="s">
        <v>417</v>
      </c>
      <c r="H14" s="256" t="s">
        <v>418</v>
      </c>
      <c r="I14" s="256" t="s">
        <v>419</v>
      </c>
      <c r="J14" s="256" t="s">
        <v>420</v>
      </c>
      <c r="L14" s="250"/>
    </row>
    <row r="15" spans="1:12" ht="14.45">
      <c r="A15" s="244" t="s">
        <v>63</v>
      </c>
      <c r="B15" s="274">
        <v>270</v>
      </c>
      <c r="C15" s="274">
        <v>0</v>
      </c>
      <c r="D15" s="275">
        <v>2214</v>
      </c>
      <c r="E15" s="274">
        <v>0</v>
      </c>
      <c r="F15" s="275">
        <v>6069</v>
      </c>
      <c r="G15" s="275">
        <v>53212</v>
      </c>
      <c r="H15" s="274">
        <v>0</v>
      </c>
      <c r="I15" s="245">
        <f>SUM(B15:H15)</f>
        <v>61765</v>
      </c>
      <c r="J15" s="246">
        <f>B15/I15*100</f>
        <v>0.43714077552011654</v>
      </c>
      <c r="L15" s="250"/>
    </row>
    <row r="16" spans="1:12" ht="14.45">
      <c r="A16" s="244" t="s">
        <v>368</v>
      </c>
      <c r="B16" s="276">
        <v>370</v>
      </c>
      <c r="C16" s="276">
        <v>0</v>
      </c>
      <c r="D16" s="277">
        <v>1223</v>
      </c>
      <c r="E16" s="277">
        <v>22696</v>
      </c>
      <c r="F16" s="277">
        <v>32137</v>
      </c>
      <c r="G16" s="277">
        <v>463819</v>
      </c>
      <c r="H16" s="276">
        <v>4</v>
      </c>
      <c r="I16" s="245">
        <f t="shared" ref="I16:I17" si="3">SUM(B16:H16)</f>
        <v>520249</v>
      </c>
      <c r="J16" s="246">
        <f t="shared" ref="J16:J17" si="4">B16/I16*100</f>
        <v>7.1119790715599651E-2</v>
      </c>
    </row>
    <row r="17" spans="1:12" ht="14.45">
      <c r="A17" s="247" t="s">
        <v>123</v>
      </c>
      <c r="B17" s="276">
        <v>369</v>
      </c>
      <c r="C17" s="276">
        <v>1</v>
      </c>
      <c r="D17" s="276">
        <v>530</v>
      </c>
      <c r="E17" s="277">
        <v>4739</v>
      </c>
      <c r="F17" s="277">
        <v>8616</v>
      </c>
      <c r="G17" s="277">
        <v>265520</v>
      </c>
      <c r="H17" s="276">
        <v>1</v>
      </c>
      <c r="I17" s="245">
        <f t="shared" si="3"/>
        <v>279776</v>
      </c>
      <c r="J17" s="246">
        <f t="shared" si="4"/>
        <v>0.1318912272675283</v>
      </c>
    </row>
    <row r="18" spans="1:12" ht="14.45">
      <c r="A18" s="248" t="s">
        <v>234</v>
      </c>
      <c r="B18" s="249">
        <f>SUM(B15:B17)</f>
        <v>1009</v>
      </c>
      <c r="C18" s="249">
        <f t="shared" ref="C18:I18" si="5">SUM(C15:C17)</f>
        <v>1</v>
      </c>
      <c r="D18" s="249">
        <f t="shared" si="5"/>
        <v>3967</v>
      </c>
      <c r="E18" s="249">
        <f t="shared" si="5"/>
        <v>27435</v>
      </c>
      <c r="F18" s="249">
        <f t="shared" si="5"/>
        <v>46822</v>
      </c>
      <c r="G18" s="249">
        <f t="shared" si="5"/>
        <v>782551</v>
      </c>
      <c r="H18" s="249">
        <f t="shared" si="5"/>
        <v>5</v>
      </c>
      <c r="I18" s="249">
        <f t="shared" si="5"/>
        <v>861790</v>
      </c>
      <c r="J18" s="278">
        <f>B18/I18*100</f>
        <v>0.11708188769885934</v>
      </c>
    </row>
    <row r="19" spans="1:12" ht="15" customHeight="1">
      <c r="A19" s="21"/>
    </row>
    <row r="20" spans="1:12" ht="20.25" customHeight="1">
      <c r="A20" s="412" t="s">
        <v>54</v>
      </c>
      <c r="B20" s="413">
        <v>2022</v>
      </c>
      <c r="C20" s="414"/>
      <c r="D20" s="414"/>
      <c r="E20" s="414"/>
      <c r="F20" s="414"/>
      <c r="G20" s="414"/>
      <c r="H20" s="414"/>
      <c r="I20" s="414"/>
      <c r="J20" s="415"/>
      <c r="L20" s="168"/>
    </row>
    <row r="21" spans="1:12" ht="57" customHeight="1">
      <c r="A21" s="396"/>
      <c r="B21" s="255" t="s">
        <v>412</v>
      </c>
      <c r="C21" s="256" t="s">
        <v>413</v>
      </c>
      <c r="D21" s="256" t="s">
        <v>414</v>
      </c>
      <c r="E21" s="256" t="s">
        <v>415</v>
      </c>
      <c r="F21" s="256" t="s">
        <v>416</v>
      </c>
      <c r="G21" s="256" t="s">
        <v>417</v>
      </c>
      <c r="H21" s="256" t="s">
        <v>418</v>
      </c>
      <c r="I21" s="256" t="s">
        <v>419</v>
      </c>
      <c r="J21" s="256" t="s">
        <v>420</v>
      </c>
    </row>
    <row r="22" spans="1:12" ht="14.45">
      <c r="A22" s="244" t="s">
        <v>63</v>
      </c>
      <c r="B22" s="245">
        <v>275</v>
      </c>
      <c r="C22" s="245">
        <v>0</v>
      </c>
      <c r="D22" s="245">
        <v>1974</v>
      </c>
      <c r="E22" s="245">
        <v>0</v>
      </c>
      <c r="F22" s="245">
        <v>11224</v>
      </c>
      <c r="G22" s="245">
        <v>55616</v>
      </c>
      <c r="H22" s="245">
        <v>0</v>
      </c>
      <c r="I22" s="245">
        <v>69089</v>
      </c>
      <c r="J22" s="246">
        <f>B22/I22*100</f>
        <v>0.39803731418894472</v>
      </c>
    </row>
    <row r="23" spans="1:12" ht="14.45">
      <c r="A23" s="244" t="s">
        <v>368</v>
      </c>
      <c r="B23" s="245">
        <v>449</v>
      </c>
      <c r="C23" s="245">
        <v>0</v>
      </c>
      <c r="D23" s="245">
        <v>1018</v>
      </c>
      <c r="E23" s="245">
        <v>16479</v>
      </c>
      <c r="F23" s="245">
        <v>29850</v>
      </c>
      <c r="G23" s="245">
        <v>439518</v>
      </c>
      <c r="H23" s="245">
        <v>79</v>
      </c>
      <c r="I23" s="245">
        <v>487394</v>
      </c>
      <c r="J23" s="246">
        <f t="shared" ref="J23:J25" si="6">B23/I23*100</f>
        <v>9.212259486165196E-2</v>
      </c>
    </row>
    <row r="24" spans="1:12" ht="14.45">
      <c r="A24" s="247" t="s">
        <v>123</v>
      </c>
      <c r="B24" s="245">
        <v>403</v>
      </c>
      <c r="C24" s="245">
        <v>5</v>
      </c>
      <c r="D24" s="245">
        <v>757</v>
      </c>
      <c r="E24" s="245">
        <v>4846</v>
      </c>
      <c r="F24" s="245">
        <v>9719</v>
      </c>
      <c r="G24" s="245">
        <v>308143</v>
      </c>
      <c r="H24" s="245">
        <v>195</v>
      </c>
      <c r="I24" s="245">
        <v>324068</v>
      </c>
      <c r="J24" s="246">
        <f t="shared" si="6"/>
        <v>0.12435661651258377</v>
      </c>
    </row>
    <row r="25" spans="1:12" ht="14.45">
      <c r="A25" s="248" t="s">
        <v>234</v>
      </c>
      <c r="B25" s="249">
        <f>SUM(B22:B24)</f>
        <v>1127</v>
      </c>
      <c r="C25" s="249">
        <f t="shared" ref="C25:I25" si="7">SUM(C22:C24)</f>
        <v>5</v>
      </c>
      <c r="D25" s="249">
        <f>SUM(D22:D24)</f>
        <v>3749</v>
      </c>
      <c r="E25" s="249">
        <f t="shared" si="7"/>
        <v>21325</v>
      </c>
      <c r="F25" s="249">
        <f t="shared" si="7"/>
        <v>50793</v>
      </c>
      <c r="G25" s="249">
        <f t="shared" si="7"/>
        <v>803277</v>
      </c>
      <c r="H25" s="249">
        <f t="shared" si="7"/>
        <v>274</v>
      </c>
      <c r="I25" s="249">
        <f t="shared" si="7"/>
        <v>880551</v>
      </c>
      <c r="J25" s="278">
        <f t="shared" si="6"/>
        <v>0.12798804384981677</v>
      </c>
    </row>
    <row r="27" spans="1:12" ht="20.25" customHeight="1">
      <c r="A27" s="412" t="s">
        <v>54</v>
      </c>
      <c r="B27" s="413">
        <v>2021</v>
      </c>
      <c r="C27" s="414"/>
      <c r="D27" s="414"/>
      <c r="E27" s="414"/>
      <c r="F27" s="414"/>
      <c r="G27" s="414"/>
      <c r="H27" s="414"/>
      <c r="I27" s="414"/>
      <c r="J27" s="415"/>
    </row>
    <row r="28" spans="1:12" ht="57" customHeight="1">
      <c r="A28" s="396"/>
      <c r="B28" s="255" t="s">
        <v>412</v>
      </c>
      <c r="C28" s="256" t="s">
        <v>413</v>
      </c>
      <c r="D28" s="255" t="s">
        <v>422</v>
      </c>
      <c r="E28" s="255" t="s">
        <v>423</v>
      </c>
      <c r="F28" s="255" t="s">
        <v>424</v>
      </c>
      <c r="G28" s="255" t="s">
        <v>425</v>
      </c>
      <c r="H28" s="255" t="s">
        <v>426</v>
      </c>
      <c r="I28" s="255" t="s">
        <v>427</v>
      </c>
      <c r="J28" s="255" t="s">
        <v>420</v>
      </c>
      <c r="L28" s="250"/>
    </row>
    <row r="29" spans="1:12" ht="14.45">
      <c r="A29" s="104" t="s">
        <v>63</v>
      </c>
      <c r="B29" s="65">
        <v>373</v>
      </c>
      <c r="C29" s="65">
        <v>0</v>
      </c>
      <c r="D29" s="102">
        <v>1247</v>
      </c>
      <c r="E29" s="65">
        <v>273</v>
      </c>
      <c r="F29" s="102">
        <v>10671</v>
      </c>
      <c r="G29" s="102">
        <v>58943</v>
      </c>
      <c r="H29" s="65">
        <v>0</v>
      </c>
      <c r="I29" s="102">
        <v>71508</v>
      </c>
      <c r="J29" s="158">
        <f>(B29/I29)*100</f>
        <v>0.52161995860603017</v>
      </c>
      <c r="K29" s="23"/>
    </row>
    <row r="30" spans="1:12" ht="14.45">
      <c r="A30" s="104" t="s">
        <v>428</v>
      </c>
      <c r="B30" s="102">
        <v>1033</v>
      </c>
      <c r="C30" s="65">
        <v>0</v>
      </c>
      <c r="D30" s="102">
        <v>1344</v>
      </c>
      <c r="E30" s="102">
        <v>36404</v>
      </c>
      <c r="F30" s="102">
        <v>29805</v>
      </c>
      <c r="G30" s="102">
        <v>394674</v>
      </c>
      <c r="H30" s="65">
        <v>27</v>
      </c>
      <c r="I30" s="102">
        <v>463287</v>
      </c>
      <c r="J30" s="158">
        <f t="shared" ref="J30:J32" si="8">(B30/I30)*100</f>
        <v>0.22297193748151795</v>
      </c>
      <c r="K30" s="23"/>
    </row>
    <row r="31" spans="1:12" ht="14.45">
      <c r="A31" s="104" t="s">
        <v>123</v>
      </c>
      <c r="B31" s="65">
        <v>359</v>
      </c>
      <c r="C31" s="65">
        <v>18</v>
      </c>
      <c r="D31" s="65">
        <v>565</v>
      </c>
      <c r="E31" s="102">
        <v>3410</v>
      </c>
      <c r="F31" s="102">
        <v>14970</v>
      </c>
      <c r="G31" s="102">
        <v>269253</v>
      </c>
      <c r="H31" s="65">
        <v>264</v>
      </c>
      <c r="I31" s="102">
        <v>288838</v>
      </c>
      <c r="J31" s="158">
        <f t="shared" si="8"/>
        <v>0.12429112512896504</v>
      </c>
      <c r="K31" s="23"/>
    </row>
    <row r="32" spans="1:12" ht="14.45">
      <c r="A32" s="242" t="s">
        <v>234</v>
      </c>
      <c r="B32" s="241">
        <v>1765</v>
      </c>
      <c r="C32" s="242">
        <v>18</v>
      </c>
      <c r="D32" s="241">
        <v>3156</v>
      </c>
      <c r="E32" s="241">
        <v>40087</v>
      </c>
      <c r="F32" s="241">
        <v>55446</v>
      </c>
      <c r="G32" s="241">
        <v>722870</v>
      </c>
      <c r="H32" s="242">
        <v>291</v>
      </c>
      <c r="I32" s="241">
        <v>823633</v>
      </c>
      <c r="J32" s="254">
        <f t="shared" si="8"/>
        <v>0.21429447338802599</v>
      </c>
      <c r="K32" s="23"/>
    </row>
    <row r="34" spans="1:10" ht="20.25" customHeight="1">
      <c r="A34" s="412" t="s">
        <v>54</v>
      </c>
      <c r="B34" s="416">
        <v>2020</v>
      </c>
      <c r="C34" s="417"/>
      <c r="D34" s="417"/>
      <c r="E34" s="417"/>
      <c r="F34" s="417"/>
      <c r="G34" s="417"/>
      <c r="H34" s="417"/>
      <c r="I34" s="417"/>
      <c r="J34" s="418"/>
    </row>
    <row r="35" spans="1:10" ht="57" customHeight="1">
      <c r="A35" s="396"/>
      <c r="B35" s="255" t="s">
        <v>412</v>
      </c>
      <c r="C35" s="256" t="s">
        <v>413</v>
      </c>
      <c r="D35" s="257" t="s">
        <v>414</v>
      </c>
      <c r="E35" s="255" t="s">
        <v>415</v>
      </c>
      <c r="F35" s="257" t="s">
        <v>424</v>
      </c>
      <c r="G35" s="255" t="s">
        <v>417</v>
      </c>
      <c r="H35" s="255" t="s">
        <v>426</v>
      </c>
      <c r="I35" s="257" t="s">
        <v>419</v>
      </c>
      <c r="J35" s="257" t="s">
        <v>420</v>
      </c>
    </row>
    <row r="36" spans="1:10" ht="15" customHeight="1">
      <c r="A36" s="104" t="s">
        <v>63</v>
      </c>
      <c r="B36" s="65">
        <v>354</v>
      </c>
      <c r="C36" s="103" t="s">
        <v>13</v>
      </c>
      <c r="D36" s="102">
        <v>4916</v>
      </c>
      <c r="E36" s="65">
        <v>342</v>
      </c>
      <c r="F36" s="102">
        <v>12352</v>
      </c>
      <c r="G36" s="102">
        <v>45136</v>
      </c>
      <c r="H36" s="101" t="s">
        <v>13</v>
      </c>
      <c r="I36" s="102">
        <v>63100</v>
      </c>
      <c r="J36" s="158">
        <v>0.56000000000000005</v>
      </c>
    </row>
    <row r="37" spans="1:10" ht="15" customHeight="1">
      <c r="A37" s="104" t="s">
        <v>428</v>
      </c>
      <c r="B37" s="65">
        <v>148</v>
      </c>
      <c r="C37" s="103" t="s">
        <v>13</v>
      </c>
      <c r="D37" s="102">
        <v>1537</v>
      </c>
      <c r="E37" s="102">
        <v>64047</v>
      </c>
      <c r="F37" s="102">
        <v>36410</v>
      </c>
      <c r="G37" s="102">
        <v>460572</v>
      </c>
      <c r="H37" s="101" t="s">
        <v>13</v>
      </c>
      <c r="I37" s="102">
        <v>562714</v>
      </c>
      <c r="J37" s="158">
        <v>0.03</v>
      </c>
    </row>
    <row r="38" spans="1:10" ht="15" customHeight="1">
      <c r="A38" s="104" t="s">
        <v>369</v>
      </c>
      <c r="B38" s="65">
        <v>367</v>
      </c>
      <c r="C38" s="103" t="s">
        <v>13</v>
      </c>
      <c r="D38" s="102">
        <v>2872</v>
      </c>
      <c r="E38" s="102">
        <v>2710</v>
      </c>
      <c r="F38" s="102">
        <v>14189</v>
      </c>
      <c r="G38" s="102">
        <v>296519</v>
      </c>
      <c r="H38" s="101" t="s">
        <v>13</v>
      </c>
      <c r="I38" s="102">
        <v>316657</v>
      </c>
      <c r="J38" s="158">
        <v>0.12</v>
      </c>
    </row>
    <row r="39" spans="1:10" ht="15" customHeight="1">
      <c r="A39" s="104" t="s">
        <v>271</v>
      </c>
      <c r="B39" s="65">
        <v>0</v>
      </c>
      <c r="C39" s="103" t="s">
        <v>13</v>
      </c>
      <c r="D39" s="102">
        <v>0</v>
      </c>
      <c r="E39" s="102">
        <v>1139</v>
      </c>
      <c r="F39" s="102">
        <v>1047</v>
      </c>
      <c r="G39" s="102">
        <v>5026</v>
      </c>
      <c r="H39" s="101" t="s">
        <v>13</v>
      </c>
      <c r="I39" s="102">
        <v>7212</v>
      </c>
      <c r="J39" s="158">
        <v>0</v>
      </c>
    </row>
    <row r="40" spans="1:10" ht="15" customHeight="1">
      <c r="A40" s="242" t="s">
        <v>234</v>
      </c>
      <c r="B40" s="242">
        <v>869</v>
      </c>
      <c r="C40" s="258">
        <v>0</v>
      </c>
      <c r="D40" s="241">
        <v>9325</v>
      </c>
      <c r="E40" s="241">
        <v>68238</v>
      </c>
      <c r="F40" s="241">
        <v>63998</v>
      </c>
      <c r="G40" s="241">
        <v>807253</v>
      </c>
      <c r="H40" s="252">
        <v>0</v>
      </c>
      <c r="I40" s="241">
        <v>949683</v>
      </c>
      <c r="J40" s="243">
        <v>0.09</v>
      </c>
    </row>
    <row r="42" spans="1:10" ht="20.25" customHeight="1">
      <c r="A42" s="412" t="s">
        <v>54</v>
      </c>
      <c r="B42" s="419">
        <v>2019</v>
      </c>
      <c r="C42" s="420"/>
      <c r="D42" s="420"/>
      <c r="E42" s="420"/>
      <c r="F42" s="420"/>
      <c r="G42" s="420"/>
      <c r="H42" s="420"/>
      <c r="I42" s="420"/>
      <c r="J42" s="421"/>
    </row>
    <row r="43" spans="1:10" ht="57" customHeight="1">
      <c r="A43" s="396"/>
      <c r="B43" s="255" t="s">
        <v>412</v>
      </c>
      <c r="C43" s="256" t="s">
        <v>413</v>
      </c>
      <c r="D43" s="255" t="s">
        <v>414</v>
      </c>
      <c r="E43" s="255" t="s">
        <v>415</v>
      </c>
      <c r="F43" s="255" t="s">
        <v>416</v>
      </c>
      <c r="G43" s="255" t="s">
        <v>417</v>
      </c>
      <c r="H43" s="255" t="s">
        <v>426</v>
      </c>
      <c r="I43" s="255" t="s">
        <v>419</v>
      </c>
      <c r="J43" s="255" t="s">
        <v>420</v>
      </c>
    </row>
    <row r="44" spans="1:10" ht="15" customHeight="1">
      <c r="A44" s="104" t="s">
        <v>63</v>
      </c>
      <c r="B44" s="65">
        <v>495</v>
      </c>
      <c r="C44" s="103" t="s">
        <v>13</v>
      </c>
      <c r="D44" s="101">
        <v>1853</v>
      </c>
      <c r="E44" s="101">
        <v>1180</v>
      </c>
      <c r="F44" s="102">
        <v>21969</v>
      </c>
      <c r="G44" s="102">
        <v>68778</v>
      </c>
      <c r="H44" s="101" t="s">
        <v>13</v>
      </c>
      <c r="I44" s="102">
        <v>94275</v>
      </c>
      <c r="J44" s="158">
        <v>0.53</v>
      </c>
    </row>
    <row r="45" spans="1:10" ht="15" customHeight="1">
      <c r="A45" s="104" t="s">
        <v>429</v>
      </c>
      <c r="B45" s="65">
        <v>139</v>
      </c>
      <c r="C45" s="103" t="s">
        <v>13</v>
      </c>
      <c r="D45" s="101">
        <v>1452</v>
      </c>
      <c r="E45" s="101">
        <v>64714</v>
      </c>
      <c r="F45" s="102">
        <v>35841</v>
      </c>
      <c r="G45" s="102">
        <v>511841</v>
      </c>
      <c r="H45" s="101" t="s">
        <v>13</v>
      </c>
      <c r="I45" s="102">
        <v>613987</v>
      </c>
      <c r="J45" s="158">
        <v>0.02</v>
      </c>
    </row>
    <row r="46" spans="1:10" ht="15" customHeight="1">
      <c r="A46" s="104" t="s">
        <v>369</v>
      </c>
      <c r="B46" s="65">
        <v>509</v>
      </c>
      <c r="C46" s="103" t="s">
        <v>13</v>
      </c>
      <c r="D46" s="103">
        <v>771</v>
      </c>
      <c r="E46" s="101">
        <v>4254</v>
      </c>
      <c r="F46" s="102">
        <v>17613</v>
      </c>
      <c r="G46" s="102">
        <v>319707</v>
      </c>
      <c r="H46" s="101" t="s">
        <v>13</v>
      </c>
      <c r="I46" s="102">
        <v>342854</v>
      </c>
      <c r="J46" s="158">
        <v>0.15</v>
      </c>
    </row>
    <row r="47" spans="1:10" ht="15" customHeight="1">
      <c r="A47" s="104" t="s">
        <v>271</v>
      </c>
      <c r="B47" s="103" t="s">
        <v>13</v>
      </c>
      <c r="C47" s="103" t="s">
        <v>13</v>
      </c>
      <c r="D47" s="103" t="s">
        <v>13</v>
      </c>
      <c r="E47" s="101">
        <v>1186</v>
      </c>
      <c r="F47" s="102">
        <v>1150</v>
      </c>
      <c r="G47" s="102">
        <v>5557</v>
      </c>
      <c r="H47" s="101" t="s">
        <v>13</v>
      </c>
      <c r="I47" s="102">
        <v>7893</v>
      </c>
      <c r="J47" s="158">
        <v>0</v>
      </c>
    </row>
    <row r="48" spans="1:10" ht="15" customHeight="1">
      <c r="A48" s="242" t="s">
        <v>234</v>
      </c>
      <c r="B48" s="241">
        <f t="shared" ref="B48:G48" si="9">SUM(B44:B47)</f>
        <v>1143</v>
      </c>
      <c r="C48" s="241">
        <f t="shared" si="9"/>
        <v>0</v>
      </c>
      <c r="D48" s="241">
        <f t="shared" si="9"/>
        <v>4076</v>
      </c>
      <c r="E48" s="241">
        <f t="shared" si="9"/>
        <v>71334</v>
      </c>
      <c r="F48" s="241">
        <f t="shared" si="9"/>
        <v>76573</v>
      </c>
      <c r="G48" s="241">
        <f t="shared" si="9"/>
        <v>905883</v>
      </c>
      <c r="H48" s="252">
        <v>0</v>
      </c>
      <c r="I48" s="241">
        <f>SUM(I44:I47)</f>
        <v>1059009</v>
      </c>
      <c r="J48" s="243">
        <f>(B48/I48)*100</f>
        <v>0.10793109407002206</v>
      </c>
    </row>
    <row r="50" spans="1:10" ht="20.25" customHeight="1">
      <c r="A50" s="412" t="s">
        <v>54</v>
      </c>
      <c r="B50" s="419">
        <v>2018</v>
      </c>
      <c r="C50" s="420"/>
      <c r="D50" s="420"/>
      <c r="E50" s="420"/>
      <c r="F50" s="420"/>
      <c r="G50" s="420"/>
      <c r="H50" s="420"/>
      <c r="I50" s="420"/>
      <c r="J50" s="421"/>
    </row>
    <row r="51" spans="1:10" ht="57" customHeight="1">
      <c r="A51" s="396"/>
      <c r="B51" s="255" t="s">
        <v>412</v>
      </c>
      <c r="C51" s="256" t="s">
        <v>413</v>
      </c>
      <c r="D51" s="255" t="s">
        <v>422</v>
      </c>
      <c r="E51" s="255" t="s">
        <v>415</v>
      </c>
      <c r="F51" s="255" t="s">
        <v>424</v>
      </c>
      <c r="G51" s="255" t="s">
        <v>417</v>
      </c>
      <c r="H51" s="255" t="s">
        <v>426</v>
      </c>
      <c r="I51" s="255" t="s">
        <v>427</v>
      </c>
      <c r="J51" s="255" t="s">
        <v>420</v>
      </c>
    </row>
    <row r="52" spans="1:10" ht="15" customHeight="1">
      <c r="A52" s="219" t="s">
        <v>63</v>
      </c>
      <c r="B52" s="65">
        <v>564</v>
      </c>
      <c r="C52" s="65">
        <v>0</v>
      </c>
      <c r="D52" s="102">
        <v>2221</v>
      </c>
      <c r="E52" s="65">
        <v>204</v>
      </c>
      <c r="F52" s="102">
        <v>17557</v>
      </c>
      <c r="G52" s="102">
        <v>75705</v>
      </c>
      <c r="H52" s="101" t="s">
        <v>13</v>
      </c>
      <c r="I52" s="102">
        <v>96252</v>
      </c>
      <c r="J52" s="158">
        <v>0.59</v>
      </c>
    </row>
    <row r="53" spans="1:10" ht="15" customHeight="1">
      <c r="A53" s="219" t="s">
        <v>429</v>
      </c>
      <c r="B53" s="65">
        <v>284</v>
      </c>
      <c r="C53" s="65">
        <v>0</v>
      </c>
      <c r="D53" s="102">
        <v>1438</v>
      </c>
      <c r="E53" s="102">
        <v>65078</v>
      </c>
      <c r="F53" s="102">
        <v>34223</v>
      </c>
      <c r="G53" s="102">
        <v>519465</v>
      </c>
      <c r="H53" s="101" t="s">
        <v>13</v>
      </c>
      <c r="I53" s="102">
        <v>620488</v>
      </c>
      <c r="J53" s="158">
        <v>0.05</v>
      </c>
    </row>
    <row r="54" spans="1:10" ht="15" customHeight="1">
      <c r="A54" s="219" t="s">
        <v>369</v>
      </c>
      <c r="B54" s="102">
        <v>1021</v>
      </c>
      <c r="C54" s="65">
        <v>0</v>
      </c>
      <c r="D54" s="65">
        <v>836</v>
      </c>
      <c r="E54" s="102">
        <v>3167</v>
      </c>
      <c r="F54" s="102">
        <v>18931</v>
      </c>
      <c r="G54" s="102">
        <v>338939</v>
      </c>
      <c r="H54" s="101" t="s">
        <v>13</v>
      </c>
      <c r="I54" s="102">
        <v>362893</v>
      </c>
      <c r="J54" s="158">
        <v>0.28000000000000003</v>
      </c>
    </row>
    <row r="55" spans="1:10" ht="15" customHeight="1">
      <c r="A55" s="219" t="s">
        <v>271</v>
      </c>
      <c r="B55" s="65">
        <v>0</v>
      </c>
      <c r="C55" s="65">
        <v>0</v>
      </c>
      <c r="D55" s="65">
        <v>0</v>
      </c>
      <c r="E55" s="102">
        <v>1251</v>
      </c>
      <c r="F55" s="102">
        <v>1566</v>
      </c>
      <c r="G55" s="102">
        <v>9280</v>
      </c>
      <c r="H55" s="101" t="s">
        <v>13</v>
      </c>
      <c r="I55" s="102">
        <v>12096</v>
      </c>
      <c r="J55" s="158">
        <v>0</v>
      </c>
    </row>
    <row r="56" spans="1:10" ht="15" customHeight="1">
      <c r="A56" s="240" t="s">
        <v>234</v>
      </c>
      <c r="B56" s="241">
        <v>1869</v>
      </c>
      <c r="C56" s="242">
        <v>0</v>
      </c>
      <c r="D56" s="241">
        <v>4495</v>
      </c>
      <c r="E56" s="241">
        <v>69700</v>
      </c>
      <c r="F56" s="241">
        <v>72277</v>
      </c>
      <c r="G56" s="241">
        <v>943389</v>
      </c>
      <c r="H56" s="252">
        <v>0</v>
      </c>
      <c r="I56" s="241">
        <v>1091729</v>
      </c>
      <c r="J56" s="243">
        <v>0.17</v>
      </c>
    </row>
    <row r="58" spans="1:10" ht="20.25" customHeight="1">
      <c r="A58" s="412" t="s">
        <v>54</v>
      </c>
      <c r="B58" s="419">
        <v>2017</v>
      </c>
      <c r="C58" s="420"/>
      <c r="D58" s="420"/>
      <c r="E58" s="420"/>
      <c r="F58" s="420"/>
      <c r="G58" s="420"/>
      <c r="H58" s="420"/>
      <c r="I58" s="420"/>
      <c r="J58" s="421"/>
    </row>
    <row r="59" spans="1:10" ht="57" customHeight="1">
      <c r="A59" s="396"/>
      <c r="B59" s="255" t="s">
        <v>412</v>
      </c>
      <c r="C59" s="256" t="s">
        <v>413</v>
      </c>
      <c r="D59" s="255" t="s">
        <v>422</v>
      </c>
      <c r="E59" s="255" t="s">
        <v>415</v>
      </c>
      <c r="F59" s="255" t="s">
        <v>416</v>
      </c>
      <c r="G59" s="255" t="s">
        <v>425</v>
      </c>
      <c r="H59" s="255" t="s">
        <v>426</v>
      </c>
      <c r="I59" s="255" t="s">
        <v>427</v>
      </c>
      <c r="J59" s="255" t="s">
        <v>420</v>
      </c>
    </row>
    <row r="60" spans="1:10" ht="15" customHeight="1">
      <c r="A60" s="219" t="s">
        <v>430</v>
      </c>
      <c r="B60" s="65">
        <v>756</v>
      </c>
      <c r="C60" s="65">
        <v>0</v>
      </c>
      <c r="D60" s="102">
        <v>1683</v>
      </c>
      <c r="E60" s="65">
        <v>83</v>
      </c>
      <c r="F60" s="102">
        <v>17651</v>
      </c>
      <c r="G60" s="102">
        <v>66670</v>
      </c>
      <c r="H60" s="101" t="s">
        <v>13</v>
      </c>
      <c r="I60" s="102">
        <v>86843</v>
      </c>
      <c r="J60" s="158">
        <v>0.87</v>
      </c>
    </row>
    <row r="61" spans="1:10" ht="15" customHeight="1">
      <c r="A61" s="219" t="s">
        <v>429</v>
      </c>
      <c r="B61" s="65">
        <v>56</v>
      </c>
      <c r="C61" s="65">
        <v>0</v>
      </c>
      <c r="D61" s="102">
        <v>1515</v>
      </c>
      <c r="E61" s="102">
        <v>59285</v>
      </c>
      <c r="F61" s="102">
        <v>40555</v>
      </c>
      <c r="G61" s="102">
        <v>582198</v>
      </c>
      <c r="H61" s="101" t="s">
        <v>13</v>
      </c>
      <c r="I61" s="102">
        <v>683609</v>
      </c>
      <c r="J61" s="158">
        <v>0.01</v>
      </c>
    </row>
    <row r="62" spans="1:10" ht="15" customHeight="1">
      <c r="A62" s="219" t="s">
        <v>369</v>
      </c>
      <c r="B62" s="102">
        <v>1439</v>
      </c>
      <c r="C62" s="65">
        <v>7</v>
      </c>
      <c r="D62" s="102">
        <v>2474</v>
      </c>
      <c r="E62" s="102">
        <v>2368</v>
      </c>
      <c r="F62" s="102">
        <v>19696</v>
      </c>
      <c r="G62" s="102">
        <v>313903</v>
      </c>
      <c r="H62" s="101" t="s">
        <v>13</v>
      </c>
      <c r="I62" s="102">
        <v>339887</v>
      </c>
      <c r="J62" s="158">
        <v>0.42</v>
      </c>
    </row>
    <row r="63" spans="1:10" ht="15" customHeight="1">
      <c r="A63" s="219" t="s">
        <v>271</v>
      </c>
      <c r="B63" s="65">
        <v>0</v>
      </c>
      <c r="C63" s="65">
        <v>0</v>
      </c>
      <c r="D63" s="65">
        <v>0</v>
      </c>
      <c r="E63" s="65">
        <v>532</v>
      </c>
      <c r="F63" s="102">
        <v>1489</v>
      </c>
      <c r="G63" s="102">
        <v>4579</v>
      </c>
      <c r="H63" s="101" t="s">
        <v>13</v>
      </c>
      <c r="I63" s="102">
        <v>6600</v>
      </c>
      <c r="J63" s="158">
        <v>0</v>
      </c>
    </row>
    <row r="64" spans="1:10" ht="15" customHeight="1">
      <c r="A64" s="240" t="s">
        <v>234</v>
      </c>
      <c r="B64" s="241">
        <v>2252</v>
      </c>
      <c r="C64" s="242">
        <v>7</v>
      </c>
      <c r="D64" s="241">
        <v>5673</v>
      </c>
      <c r="E64" s="241">
        <v>62269</v>
      </c>
      <c r="F64" s="241">
        <v>79391</v>
      </c>
      <c r="G64" s="241">
        <v>967350</v>
      </c>
      <c r="H64" s="252">
        <v>0</v>
      </c>
      <c r="I64" s="241">
        <v>1116942</v>
      </c>
      <c r="J64" s="243">
        <v>0.2</v>
      </c>
    </row>
    <row r="66" spans="1:13" ht="20.25" customHeight="1">
      <c r="A66" s="412" t="s">
        <v>54</v>
      </c>
      <c r="B66" s="419">
        <v>2016</v>
      </c>
      <c r="C66" s="420"/>
      <c r="D66" s="420"/>
      <c r="E66" s="420"/>
      <c r="F66" s="420"/>
      <c r="G66" s="420"/>
      <c r="H66" s="420"/>
      <c r="I66" s="420"/>
      <c r="J66" s="421"/>
      <c r="K66" s="259"/>
    </row>
    <row r="67" spans="1:13" ht="57" customHeight="1">
      <c r="A67" s="396"/>
      <c r="B67" s="255" t="s">
        <v>412</v>
      </c>
      <c r="C67" s="255" t="s">
        <v>413</v>
      </c>
      <c r="D67" s="255" t="s">
        <v>422</v>
      </c>
      <c r="E67" s="255" t="s">
        <v>431</v>
      </c>
      <c r="F67" s="255" t="s">
        <v>424</v>
      </c>
      <c r="G67" s="255" t="s">
        <v>425</v>
      </c>
      <c r="H67" s="255" t="s">
        <v>426</v>
      </c>
      <c r="I67" s="261" t="s">
        <v>419</v>
      </c>
      <c r="J67" s="264" t="s">
        <v>420</v>
      </c>
      <c r="K67" s="260"/>
      <c r="M67" s="6"/>
    </row>
    <row r="68" spans="1:13" ht="15" customHeight="1">
      <c r="A68" s="219" t="s">
        <v>430</v>
      </c>
      <c r="B68" s="102">
        <v>1563</v>
      </c>
      <c r="C68" s="102">
        <v>2070</v>
      </c>
      <c r="D68" s="101" t="s">
        <v>13</v>
      </c>
      <c r="E68" s="65">
        <v>204</v>
      </c>
      <c r="F68" s="102">
        <v>21886</v>
      </c>
      <c r="G68" s="102">
        <v>85254</v>
      </c>
      <c r="H68" s="101" t="s">
        <v>13</v>
      </c>
      <c r="I68" s="144">
        <v>25723</v>
      </c>
      <c r="J68" s="263">
        <f>(B68/I68)*100</f>
        <v>6.0762741515375343</v>
      </c>
      <c r="K68" s="4"/>
    </row>
    <row r="69" spans="1:13" ht="15" customHeight="1">
      <c r="A69" s="219" t="s">
        <v>369</v>
      </c>
      <c r="B69" s="102">
        <v>1426</v>
      </c>
      <c r="C69" s="102">
        <v>1364</v>
      </c>
      <c r="D69" s="101" t="s">
        <v>13</v>
      </c>
      <c r="E69" s="102">
        <v>2142</v>
      </c>
      <c r="F69" s="102">
        <v>18869</v>
      </c>
      <c r="G69" s="102">
        <v>319485</v>
      </c>
      <c r="H69" s="101" t="s">
        <v>13</v>
      </c>
      <c r="I69" s="144">
        <v>23802</v>
      </c>
      <c r="J69" s="253">
        <f t="shared" ref="J69:J70" si="10">(B69/I69)*100</f>
        <v>5.9910931854466014</v>
      </c>
      <c r="K69" s="4"/>
    </row>
    <row r="70" spans="1:13" ht="15" customHeight="1">
      <c r="A70" s="219" t="s">
        <v>271</v>
      </c>
      <c r="B70" s="102">
        <v>0</v>
      </c>
      <c r="C70" s="65">
        <v>0</v>
      </c>
      <c r="D70" s="103" t="s">
        <v>13</v>
      </c>
      <c r="E70" s="65">
        <v>978</v>
      </c>
      <c r="F70" s="102">
        <v>3845</v>
      </c>
      <c r="G70" s="102">
        <v>4198</v>
      </c>
      <c r="H70" s="101" t="s">
        <v>13</v>
      </c>
      <c r="I70" s="144">
        <v>4824</v>
      </c>
      <c r="J70" s="253">
        <f t="shared" si="10"/>
        <v>0</v>
      </c>
      <c r="K70" s="4"/>
    </row>
    <row r="71" spans="1:13" ht="15" customHeight="1">
      <c r="A71" s="240" t="s">
        <v>234</v>
      </c>
      <c r="B71" s="241">
        <v>2989</v>
      </c>
      <c r="C71" s="241">
        <v>3434</v>
      </c>
      <c r="D71" s="252">
        <v>0</v>
      </c>
      <c r="E71" s="241">
        <v>3325</v>
      </c>
      <c r="F71" s="241">
        <v>44601</v>
      </c>
      <c r="G71" s="241">
        <v>408938</v>
      </c>
      <c r="H71" s="252">
        <v>0</v>
      </c>
      <c r="I71" s="262">
        <v>54349</v>
      </c>
      <c r="J71" s="254">
        <f>(B71/I71)*100</f>
        <v>5.4996412077499128</v>
      </c>
      <c r="K71" s="11"/>
    </row>
    <row r="150" ht="14.45"/>
    <row r="151" ht="14.45"/>
    <row r="152" ht="14.45"/>
    <row r="153" ht="14.45"/>
    <row r="154" ht="14.45"/>
    <row r="155" ht="14.45"/>
  </sheetData>
  <sheetProtection algorithmName="SHA-512" hashValue="VVfbYOyZZ64aZUKLFxU7C2uMLixvlieR9DKfygEwGkZCwVakLeDMDWhXNeY6OEEcqH9XNUsXZDrPzrjV/ed36g==" saltValue="BwmJypg0s9ipH2UKiju5Rg==" spinCount="100000" sheet="1" objects="1" scenarios="1"/>
  <mergeCells count="18">
    <mergeCell ref="A6:A7"/>
    <mergeCell ref="B6:J6"/>
    <mergeCell ref="A13:A14"/>
    <mergeCell ref="B13:J13"/>
    <mergeCell ref="A27:A28"/>
    <mergeCell ref="B27:J27"/>
    <mergeCell ref="A34:A35"/>
    <mergeCell ref="B20:J20"/>
    <mergeCell ref="A20:A21"/>
    <mergeCell ref="B34:J34"/>
    <mergeCell ref="A66:A67"/>
    <mergeCell ref="A42:A43"/>
    <mergeCell ref="A50:A51"/>
    <mergeCell ref="A58:A59"/>
    <mergeCell ref="B42:J42"/>
    <mergeCell ref="B50:J50"/>
    <mergeCell ref="B58:J58"/>
    <mergeCell ref="B66:J66"/>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4330E-2EB8-4143-8988-99A22676CD9A}">
  <sheetPr>
    <tabColor theme="9" tint="0.39997558519241921"/>
  </sheetPr>
  <dimension ref="A2:C36"/>
  <sheetViews>
    <sheetView workbookViewId="0"/>
  </sheetViews>
  <sheetFormatPr defaultRowHeight="14.45"/>
  <cols>
    <col min="1" max="1" width="97.140625" customWidth="1"/>
    <col min="2" max="2" width="8.42578125" customWidth="1"/>
    <col min="3" max="3" width="41.140625" customWidth="1"/>
  </cols>
  <sheetData>
    <row r="2" spans="1:3">
      <c r="A2" s="374" t="s">
        <v>49</v>
      </c>
      <c r="B2" s="1"/>
    </row>
    <row r="3" spans="1:3" ht="17.100000000000001">
      <c r="A3" s="375" t="s">
        <v>4</v>
      </c>
      <c r="B3" s="289"/>
    </row>
    <row r="4" spans="1:3">
      <c r="A4" s="376" t="str">
        <f>'0. Table of Contents'!B4</f>
        <v>Last updated: 2025-06-06</v>
      </c>
      <c r="B4" s="59"/>
    </row>
    <row r="5" spans="1:3">
      <c r="A5" s="59"/>
      <c r="B5" s="59"/>
    </row>
    <row r="6" spans="1:3" ht="20.100000000000001" customHeight="1">
      <c r="A6" s="21" t="s">
        <v>432</v>
      </c>
    </row>
    <row r="7" spans="1:3" s="8" customFormat="1" ht="20.25" customHeight="1">
      <c r="A7" s="373" t="s">
        <v>234</v>
      </c>
    </row>
    <row r="8" spans="1:3">
      <c r="A8" s="279" t="s">
        <v>433</v>
      </c>
      <c r="B8" s="25"/>
    </row>
    <row r="9" spans="1:3">
      <c r="A9" s="279" t="s">
        <v>434</v>
      </c>
    </row>
    <row r="10" spans="1:3" ht="29.1" customHeight="1">
      <c r="A10" s="377" t="s">
        <v>435</v>
      </c>
    </row>
    <row r="11" spans="1:3">
      <c r="A11" s="279" t="s">
        <v>436</v>
      </c>
    </row>
    <row r="12" spans="1:3">
      <c r="A12" s="313" t="s">
        <v>437</v>
      </c>
    </row>
    <row r="13" spans="1:3">
      <c r="A13" s="279" t="s">
        <v>438</v>
      </c>
    </row>
    <row r="14" spans="1:3">
      <c r="A14" s="313" t="s">
        <v>439</v>
      </c>
    </row>
    <row r="15" spans="1:3">
      <c r="A15" s="359" t="s">
        <v>440</v>
      </c>
      <c r="C15" s="378"/>
    </row>
    <row r="16" spans="1:3">
      <c r="A16" s="359" t="s">
        <v>441</v>
      </c>
    </row>
    <row r="17" spans="1:1">
      <c r="A17" s="313" t="s">
        <v>442</v>
      </c>
    </row>
    <row r="18" spans="1:1">
      <c r="A18" s="279" t="s">
        <v>443</v>
      </c>
    </row>
    <row r="19" spans="1:1">
      <c r="A19" s="359" t="s">
        <v>444</v>
      </c>
    </row>
    <row r="20" spans="1:1">
      <c r="A20" s="313" t="s">
        <v>445</v>
      </c>
    </row>
    <row r="21" spans="1:1" ht="45.6" customHeight="1">
      <c r="A21" s="377" t="s">
        <v>446</v>
      </c>
    </row>
    <row r="22" spans="1:1" ht="44.45" customHeight="1">
      <c r="A22" s="360" t="s">
        <v>447</v>
      </c>
    </row>
    <row r="23" spans="1:1">
      <c r="A23" s="359" t="s">
        <v>448</v>
      </c>
    </row>
    <row r="24" spans="1:1" ht="4.5" customHeight="1">
      <c r="A24" s="372"/>
    </row>
    <row r="25" spans="1:1" s="8" customFormat="1" ht="20.25" customHeight="1">
      <c r="A25" s="373" t="s">
        <v>63</v>
      </c>
    </row>
    <row r="26" spans="1:1">
      <c r="A26" s="313" t="s">
        <v>449</v>
      </c>
    </row>
    <row r="27" spans="1:1" ht="4.5" customHeight="1">
      <c r="A27" s="280"/>
    </row>
    <row r="28" spans="1:1" s="8" customFormat="1" ht="20.25" customHeight="1">
      <c r="A28" s="373" t="s">
        <v>181</v>
      </c>
    </row>
    <row r="29" spans="1:1">
      <c r="A29" s="359" t="s">
        <v>450</v>
      </c>
    </row>
    <row r="30" spans="1:1">
      <c r="A30" s="359" t="s">
        <v>451</v>
      </c>
    </row>
    <row r="31" spans="1:1">
      <c r="A31" s="313" t="s">
        <v>452</v>
      </c>
    </row>
    <row r="32" spans="1:1">
      <c r="A32" s="313" t="s">
        <v>453</v>
      </c>
    </row>
    <row r="33" spans="1:2">
      <c r="A33" s="324"/>
      <c r="B33" s="371"/>
    </row>
    <row r="34" spans="1:2">
      <c r="A34" s="324"/>
      <c r="B34" s="25"/>
    </row>
    <row r="35" spans="1:2">
      <c r="A35" s="324"/>
    </row>
    <row r="36" spans="1:2">
      <c r="A36" s="324"/>
    </row>
  </sheetData>
  <sheetProtection algorithmName="SHA-512" hashValue="Gpc1p8DpTiMluEG1NaMPLtk+lEib5TIbxd8bMtZAQkrrpfH+H33wPLHt8ZK6UXRrBfNibSeGpANSo4UOn9FMDg==" saltValue="9+RAJ+4VIgIWP8b8RVMKvA==" spinCount="100000" sheet="1" objects="1" scenarios="1"/>
  <hyperlinks>
    <hyperlink ref="A8" r:id="rId1" xr:uid="{670A87AD-0155-4094-A1AD-0C96A0811F38}"/>
    <hyperlink ref="A9" r:id="rId2" xr:uid="{CC98DF18-F791-4096-B87E-74E14B1BE970}"/>
    <hyperlink ref="A11" r:id="rId3" xr:uid="{765E2ADD-4913-4C76-9B8B-EBB13FA91E9E}"/>
    <hyperlink ref="A18" r:id="rId4" xr:uid="{4CBA96B1-3730-401A-A206-B1693381DC0A}"/>
    <hyperlink ref="A13" r:id="rId5" xr:uid="{3B4EF518-DC02-41C0-A9C9-003B6C62A478}"/>
    <hyperlink ref="A16" r:id="rId6" xr:uid="{13ACC710-F737-4D5C-A716-9B60A833819A}"/>
    <hyperlink ref="A19" r:id="rId7" xr:uid="{7DDEAC18-DB5C-4E1B-B0BD-B45DD76EAD8D}"/>
    <hyperlink ref="A15" r:id="rId8" xr:uid="{D2423019-3C68-4BA6-8B2B-593AEC8F353E}"/>
    <hyperlink ref="A23" r:id="rId9" xr:uid="{CCBF4135-6E8A-465B-B1A9-57E4867579ED}"/>
    <hyperlink ref="A29" r:id="rId10" xr:uid="{1C62D79D-DD01-4BDB-9792-4D394943F5AD}"/>
    <hyperlink ref="A30" r:id="rId11" xr:uid="{41355394-3AED-48F8-88F5-D9F650DA041E}"/>
    <hyperlink ref="A12" r:id="rId12" xr:uid="{C456966B-C148-4C06-9B59-2052120D7EA5}"/>
    <hyperlink ref="A17" r:id="rId13" xr:uid="{381AF584-55E6-49DE-9B2C-71597F73A7EF}"/>
    <hyperlink ref="A20" r:id="rId14" xr:uid="{FEE9773D-B409-46C5-90D5-3B8FE1A14660}"/>
    <hyperlink ref="A31" r:id="rId15" xr:uid="{95330B3D-19E7-4BD2-846E-1B0A2BFEA9EB}"/>
    <hyperlink ref="A32" r:id="rId16" xr:uid="{9BFB247A-4796-452A-9553-86DD6AA71195}"/>
    <hyperlink ref="A26" r:id="rId17" xr:uid="{2539D0AB-2E04-4BA6-9FE6-87310180BA44}"/>
    <hyperlink ref="A14" r:id="rId18" xr:uid="{F8D994D1-CB90-4EA2-81A9-3DA1FAB57FF8}"/>
  </hyperlinks>
  <pageMargins left="0.7" right="0.7" top="0.75" bottom="0.75" header="0.3" footer="0.3"/>
  <pageSetup orientation="portrait" r:id="rId19"/>
  <drawing r:id="rId2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A46A0-D9ED-4DD2-9A41-A0215F49F42B}">
  <sheetPr>
    <tabColor rgb="FFA9D08E"/>
  </sheetPr>
  <dimension ref="A2:J17"/>
  <sheetViews>
    <sheetView workbookViewId="0">
      <selection activeCell="B1" sqref="B1"/>
    </sheetView>
  </sheetViews>
  <sheetFormatPr defaultRowHeight="14.45"/>
  <cols>
    <col min="1" max="1" width="48.7109375" customWidth="1"/>
    <col min="2" max="10" width="11.5703125" customWidth="1"/>
  </cols>
  <sheetData>
    <row r="2" spans="1:10">
      <c r="B2" s="1" t="str">
        <f>'[2]2024 Facilities List'!B2</f>
        <v>2025 OUR IMPRINT REPORT | FY 2024</v>
      </c>
    </row>
    <row r="3" spans="1:10" ht="17.100000000000001">
      <c r="B3" s="289" t="s">
        <v>4</v>
      </c>
      <c r="D3" s="59" t="str">
        <f>'0. Table of Contents'!B4</f>
        <v>Last updated: 2025-06-06</v>
      </c>
    </row>
    <row r="5" spans="1:10" ht="20.100000000000001" customHeight="1">
      <c r="A5" s="21" t="s">
        <v>454</v>
      </c>
    </row>
    <row r="6" spans="1:10" ht="18.600000000000001">
      <c r="A6" s="180"/>
      <c r="B6" s="100">
        <v>2016</v>
      </c>
      <c r="C6" s="100">
        <v>2017</v>
      </c>
      <c r="D6" s="100">
        <v>2018</v>
      </c>
      <c r="E6" s="100">
        <v>2019</v>
      </c>
      <c r="F6" s="100">
        <v>2020</v>
      </c>
      <c r="G6" s="100">
        <v>2021</v>
      </c>
      <c r="H6" s="100">
        <v>2022</v>
      </c>
      <c r="I6" s="100">
        <v>2023</v>
      </c>
      <c r="J6" s="100">
        <v>2024</v>
      </c>
    </row>
    <row r="7" spans="1:10">
      <c r="A7" s="193" t="s">
        <v>455</v>
      </c>
      <c r="B7" s="194"/>
      <c r="C7" s="194"/>
      <c r="D7" s="194"/>
      <c r="E7" s="194"/>
      <c r="F7" s="194"/>
      <c r="G7" s="194"/>
      <c r="H7" s="194"/>
      <c r="I7" s="194"/>
      <c r="J7" s="194"/>
    </row>
    <row r="8" spans="1:10" ht="29.1">
      <c r="A8" s="92" t="s">
        <v>456</v>
      </c>
      <c r="B8" s="293">
        <v>606936</v>
      </c>
      <c r="C8" s="293">
        <v>530331</v>
      </c>
      <c r="D8" s="293">
        <v>340000</v>
      </c>
      <c r="E8" s="293">
        <v>423500</v>
      </c>
      <c r="F8" s="293">
        <v>371875</v>
      </c>
      <c r="G8" s="293">
        <v>214150</v>
      </c>
      <c r="H8" s="294">
        <v>445700</v>
      </c>
      <c r="I8" s="294">
        <v>227457</v>
      </c>
      <c r="J8" s="294">
        <v>219406.62</v>
      </c>
    </row>
    <row r="9" spans="1:10" ht="57.95">
      <c r="A9" s="92" t="s">
        <v>457</v>
      </c>
      <c r="B9" s="292">
        <v>113500</v>
      </c>
      <c r="C9" s="292">
        <v>102000</v>
      </c>
      <c r="D9" s="292">
        <v>88000</v>
      </c>
      <c r="E9" s="292">
        <v>52000</v>
      </c>
      <c r="F9" s="292">
        <v>63500</v>
      </c>
      <c r="G9" s="292">
        <v>50000</v>
      </c>
      <c r="H9" s="292">
        <v>38000</v>
      </c>
      <c r="I9" s="292">
        <v>44250</v>
      </c>
      <c r="J9" s="292">
        <v>52750</v>
      </c>
    </row>
    <row r="10" spans="1:10">
      <c r="A10" s="93" t="s">
        <v>458</v>
      </c>
      <c r="B10" s="94"/>
      <c r="C10" s="94"/>
      <c r="D10" s="94"/>
      <c r="E10" s="94"/>
      <c r="F10" s="94"/>
      <c r="G10" s="94"/>
      <c r="H10" s="95"/>
      <c r="I10" s="95"/>
      <c r="J10" s="95"/>
    </row>
    <row r="11" spans="1:10" ht="29.1">
      <c r="A11" s="422" t="s">
        <v>459</v>
      </c>
      <c r="B11" s="293">
        <v>67068</v>
      </c>
      <c r="C11" s="293">
        <v>29250</v>
      </c>
      <c r="D11" s="293">
        <v>2800</v>
      </c>
      <c r="E11" s="293">
        <v>24900</v>
      </c>
      <c r="F11" s="293">
        <v>2000</v>
      </c>
      <c r="G11" s="293">
        <v>8000</v>
      </c>
      <c r="H11" s="294">
        <v>9500</v>
      </c>
      <c r="I11" s="294">
        <v>8550</v>
      </c>
      <c r="J11" s="294">
        <v>9000</v>
      </c>
    </row>
    <row r="13" spans="1:10">
      <c r="B13" s="2"/>
      <c r="C13" s="2"/>
      <c r="D13" s="2"/>
      <c r="E13" s="2"/>
      <c r="F13" s="2"/>
      <c r="G13" s="2"/>
      <c r="H13" s="2"/>
      <c r="I13" s="2"/>
    </row>
    <row r="14" spans="1:10">
      <c r="B14" s="74"/>
      <c r="C14" s="74"/>
      <c r="D14" s="74"/>
      <c r="E14" s="74"/>
      <c r="F14" s="74"/>
      <c r="G14" s="74"/>
      <c r="H14" s="71"/>
      <c r="I14" s="71"/>
    </row>
    <row r="15" spans="1:10">
      <c r="B15" s="73"/>
      <c r="C15" s="73"/>
      <c r="D15" s="73"/>
      <c r="E15" s="73"/>
      <c r="F15" s="73"/>
      <c r="G15" s="73"/>
      <c r="H15" s="72"/>
      <c r="I15" s="72"/>
    </row>
    <row r="16" spans="1:10">
      <c r="B16" s="73"/>
      <c r="C16" s="73"/>
      <c r="D16" s="73"/>
      <c r="E16" s="73"/>
      <c r="F16" s="73"/>
      <c r="G16" s="73"/>
      <c r="H16" s="72"/>
      <c r="I16" s="72"/>
    </row>
    <row r="17" spans="2:9">
      <c r="B17" s="74"/>
      <c r="C17" s="74"/>
      <c r="D17" s="74"/>
      <c r="E17" s="74"/>
      <c r="F17" s="74"/>
      <c r="G17" s="74"/>
      <c r="H17" s="71"/>
      <c r="I17" s="71"/>
    </row>
  </sheetData>
  <sheetProtection algorithmName="SHA-512" hashValue="pgYVgi+4UMcgPn48PCoBau/Qzp1iZc+utLU8HGPJnX94LMEM5MRXtL4PqoeAr39prks8U//8PHXs4+Rw+rFPpw==" saltValue="M7ZmeykMXAAUtE4zOSEUxg==" spinCount="100000" sheet="1" objects="1" scenario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8EF2A-C6FF-46FF-8062-2A2015565EA5}">
  <sheetPr>
    <tabColor theme="0" tint="-0.499984740745262"/>
    <pageSetUpPr fitToPage="1"/>
  </sheetPr>
  <dimension ref="A1:K91"/>
  <sheetViews>
    <sheetView zoomScaleNormal="100" workbookViewId="0">
      <selection activeCell="B1" sqref="B1"/>
    </sheetView>
  </sheetViews>
  <sheetFormatPr defaultRowHeight="15" customHeight="1"/>
  <cols>
    <col min="1" max="1" width="48.7109375" customWidth="1"/>
    <col min="2" max="5" width="17.7109375" customWidth="1"/>
    <col min="6" max="6" width="26.140625" customWidth="1"/>
    <col min="7" max="7" width="21.42578125" customWidth="1"/>
    <col min="8" max="8" width="26.7109375" customWidth="1"/>
    <col min="9" max="9" width="41.7109375" customWidth="1"/>
  </cols>
  <sheetData>
    <row r="1" spans="1:11" ht="15" customHeight="1">
      <c r="B1" s="1"/>
    </row>
    <row r="2" spans="1:11" ht="15" customHeight="1">
      <c r="B2" s="1" t="s">
        <v>49</v>
      </c>
    </row>
    <row r="3" spans="1:11" ht="15" customHeight="1">
      <c r="B3" s="289" t="s">
        <v>4</v>
      </c>
      <c r="C3" s="6"/>
      <c r="D3" s="59" t="str">
        <f>'0. Table of Contents'!B4</f>
        <v>Last updated: 2025-06-06</v>
      </c>
      <c r="E3" s="59"/>
      <c r="F3" s="59"/>
      <c r="G3" s="59"/>
    </row>
    <row r="4" spans="1:11" ht="26.1">
      <c r="E4" s="321"/>
    </row>
    <row r="5" spans="1:11" ht="18.600000000000001">
      <c r="A5" s="21" t="s">
        <v>50</v>
      </c>
    </row>
    <row r="6" spans="1:11" ht="57.95">
      <c r="A6" s="390" t="s">
        <v>51</v>
      </c>
      <c r="B6" s="390" t="s">
        <v>52</v>
      </c>
      <c r="C6" s="390" t="s">
        <v>53</v>
      </c>
      <c r="D6" s="390" t="s">
        <v>54</v>
      </c>
      <c r="E6" s="391" t="s">
        <v>55</v>
      </c>
      <c r="F6" s="213" t="s">
        <v>56</v>
      </c>
      <c r="G6" s="213" t="s">
        <v>57</v>
      </c>
      <c r="H6" s="114" t="s">
        <v>58</v>
      </c>
      <c r="I6" s="389" t="s">
        <v>59</v>
      </c>
    </row>
    <row r="7" spans="1:11" ht="62.1" customHeight="1">
      <c r="A7" s="390"/>
      <c r="B7" s="390"/>
      <c r="C7" s="390"/>
      <c r="D7" s="390"/>
      <c r="E7" s="391"/>
      <c r="F7" s="214" t="s">
        <v>60</v>
      </c>
      <c r="G7" s="215"/>
      <c r="H7" s="212" t="s">
        <v>61</v>
      </c>
      <c r="I7" s="389"/>
    </row>
    <row r="8" spans="1:11" ht="14.45">
      <c r="A8" s="169" t="s">
        <v>62</v>
      </c>
      <c r="B8" s="67"/>
      <c r="C8" s="67"/>
      <c r="D8" s="67"/>
      <c r="E8" s="67"/>
      <c r="F8" s="68"/>
      <c r="G8" s="68"/>
      <c r="H8" s="68"/>
      <c r="I8" s="170"/>
    </row>
    <row r="9" spans="1:11" ht="14.45">
      <c r="A9" s="116" t="s">
        <v>63</v>
      </c>
      <c r="B9" s="159"/>
      <c r="C9" s="159"/>
      <c r="D9" s="159"/>
      <c r="E9" s="159"/>
      <c r="F9" s="160"/>
      <c r="G9" s="160"/>
      <c r="H9" s="160"/>
      <c r="I9" s="161"/>
    </row>
    <row r="10" spans="1:11" ht="14.45">
      <c r="A10" s="137" t="s">
        <v>64</v>
      </c>
      <c r="B10" s="122" t="s">
        <v>63</v>
      </c>
      <c r="C10" s="122" t="s">
        <v>65</v>
      </c>
      <c r="D10" s="122" t="s">
        <v>63</v>
      </c>
      <c r="E10" s="122" t="s">
        <v>66</v>
      </c>
      <c r="F10" s="164" t="s">
        <v>67</v>
      </c>
      <c r="G10" s="164"/>
      <c r="H10" s="164"/>
      <c r="I10" s="65"/>
      <c r="K10" s="14"/>
    </row>
    <row r="11" spans="1:11" ht="14.45">
      <c r="A11" s="122" t="s">
        <v>68</v>
      </c>
      <c r="B11" s="122" t="s">
        <v>63</v>
      </c>
      <c r="C11" s="122" t="s">
        <v>65</v>
      </c>
      <c r="D11" s="122" t="s">
        <v>63</v>
      </c>
      <c r="E11" s="122" t="s">
        <v>66</v>
      </c>
      <c r="F11" s="164" t="s">
        <v>67</v>
      </c>
      <c r="G11" s="164" t="s">
        <v>67</v>
      </c>
      <c r="H11" s="164" t="s">
        <v>67</v>
      </c>
      <c r="I11" s="65" t="s">
        <v>69</v>
      </c>
    </row>
    <row r="12" spans="1:11" ht="14.45">
      <c r="A12" s="122" t="s">
        <v>70</v>
      </c>
      <c r="B12" s="122" t="s">
        <v>63</v>
      </c>
      <c r="C12" s="122" t="s">
        <v>65</v>
      </c>
      <c r="D12" s="122" t="s">
        <v>63</v>
      </c>
      <c r="E12" s="122" t="s">
        <v>66</v>
      </c>
      <c r="F12" s="164" t="s">
        <v>67</v>
      </c>
      <c r="G12" s="164"/>
      <c r="H12" s="164"/>
      <c r="I12" s="65"/>
      <c r="K12" s="14"/>
    </row>
    <row r="13" spans="1:11" ht="14.45">
      <c r="A13" s="122" t="s">
        <v>71</v>
      </c>
      <c r="B13" s="122" t="s">
        <v>63</v>
      </c>
      <c r="C13" s="122" t="s">
        <v>65</v>
      </c>
      <c r="D13" s="122" t="s">
        <v>63</v>
      </c>
      <c r="E13" s="122" t="s">
        <v>66</v>
      </c>
      <c r="F13" s="164" t="s">
        <v>67</v>
      </c>
      <c r="G13" s="164" t="s">
        <v>67</v>
      </c>
      <c r="H13" s="164" t="s">
        <v>67</v>
      </c>
      <c r="I13" s="65" t="s">
        <v>72</v>
      </c>
    </row>
    <row r="14" spans="1:11" ht="14.45">
      <c r="A14" s="122" t="s">
        <v>73</v>
      </c>
      <c r="B14" s="122" t="s">
        <v>63</v>
      </c>
      <c r="C14" s="122" t="s">
        <v>65</v>
      </c>
      <c r="D14" s="122" t="s">
        <v>63</v>
      </c>
      <c r="E14" s="122" t="s">
        <v>66</v>
      </c>
      <c r="F14" s="164" t="s">
        <v>67</v>
      </c>
      <c r="G14" s="167" t="s">
        <v>67</v>
      </c>
      <c r="H14" s="164"/>
      <c r="I14" s="65"/>
    </row>
    <row r="15" spans="1:11" ht="14.45">
      <c r="A15" s="221" t="s">
        <v>74</v>
      </c>
      <c r="B15" s="122" t="s">
        <v>63</v>
      </c>
      <c r="C15" s="221" t="s">
        <v>65</v>
      </c>
      <c r="D15" s="221" t="s">
        <v>63</v>
      </c>
      <c r="E15" s="221" t="s">
        <v>66</v>
      </c>
      <c r="F15" s="222" t="s">
        <v>67</v>
      </c>
      <c r="G15" s="223" t="s">
        <v>67</v>
      </c>
      <c r="H15" s="222" t="s">
        <v>67</v>
      </c>
      <c r="I15" s="224" t="s">
        <v>75</v>
      </c>
    </row>
    <row r="16" spans="1:11" ht="14.45">
      <c r="A16" s="122" t="s">
        <v>76</v>
      </c>
      <c r="B16" s="122" t="s">
        <v>63</v>
      </c>
      <c r="C16" s="122" t="s">
        <v>65</v>
      </c>
      <c r="D16" s="122" t="s">
        <v>63</v>
      </c>
      <c r="E16" s="122" t="s">
        <v>66</v>
      </c>
      <c r="F16" s="164" t="s">
        <v>67</v>
      </c>
      <c r="G16" s="164" t="s">
        <v>67</v>
      </c>
      <c r="H16" s="164" t="s">
        <v>67</v>
      </c>
      <c r="I16" s="65"/>
    </row>
    <row r="17" spans="1:9" ht="14.45">
      <c r="A17" s="122" t="s">
        <v>77</v>
      </c>
      <c r="B17" s="122" t="s">
        <v>63</v>
      </c>
      <c r="C17" s="122" t="s">
        <v>65</v>
      </c>
      <c r="D17" s="122" t="s">
        <v>63</v>
      </c>
      <c r="E17" s="122" t="s">
        <v>66</v>
      </c>
      <c r="F17" s="164" t="s">
        <v>67</v>
      </c>
      <c r="G17" s="164" t="s">
        <v>67</v>
      </c>
      <c r="H17" s="164" t="s">
        <v>67</v>
      </c>
      <c r="I17" s="65"/>
    </row>
    <row r="18" spans="1:9" ht="14.45">
      <c r="A18" s="221" t="s">
        <v>78</v>
      </c>
      <c r="B18" s="122" t="s">
        <v>63</v>
      </c>
      <c r="C18" s="221" t="s">
        <v>65</v>
      </c>
      <c r="D18" s="221" t="s">
        <v>63</v>
      </c>
      <c r="E18" s="221" t="s">
        <v>66</v>
      </c>
      <c r="F18" s="222" t="s">
        <v>67</v>
      </c>
      <c r="G18" s="222" t="s">
        <v>67</v>
      </c>
      <c r="H18" s="222"/>
      <c r="I18" s="224" t="s">
        <v>79</v>
      </c>
    </row>
    <row r="19" spans="1:9" ht="14.45">
      <c r="A19" s="122" t="s">
        <v>80</v>
      </c>
      <c r="B19" s="122" t="s">
        <v>63</v>
      </c>
      <c r="C19" s="122" t="s">
        <v>81</v>
      </c>
      <c r="D19" s="122" t="s">
        <v>63</v>
      </c>
      <c r="E19" s="122" t="s">
        <v>66</v>
      </c>
      <c r="F19" s="164" t="s">
        <v>67</v>
      </c>
      <c r="G19" s="164"/>
      <c r="H19" s="164"/>
      <c r="I19" s="65"/>
    </row>
    <row r="20" spans="1:9" ht="14.45">
      <c r="A20" s="122" t="s">
        <v>82</v>
      </c>
      <c r="B20" s="122" t="s">
        <v>63</v>
      </c>
      <c r="C20" s="122" t="s">
        <v>83</v>
      </c>
      <c r="D20" s="122" t="s">
        <v>63</v>
      </c>
      <c r="E20" s="122" t="s">
        <v>66</v>
      </c>
      <c r="F20" s="164" t="s">
        <v>67</v>
      </c>
      <c r="G20" s="164"/>
      <c r="H20" s="164"/>
      <c r="I20" s="65"/>
    </row>
    <row r="21" spans="1:9" ht="14.45">
      <c r="A21" s="221" t="s">
        <v>84</v>
      </c>
      <c r="B21" s="122" t="s">
        <v>63</v>
      </c>
      <c r="C21" s="221" t="s">
        <v>83</v>
      </c>
      <c r="D21" s="221" t="s">
        <v>63</v>
      </c>
      <c r="E21" s="221" t="s">
        <v>66</v>
      </c>
      <c r="F21" s="222" t="s">
        <v>67</v>
      </c>
      <c r="G21" s="222"/>
      <c r="H21" s="222"/>
      <c r="I21" s="224" t="s">
        <v>85</v>
      </c>
    </row>
    <row r="22" spans="1:9" ht="14.45">
      <c r="A22" s="124" t="s">
        <v>86</v>
      </c>
      <c r="B22" s="159"/>
      <c r="C22" s="66"/>
      <c r="D22" s="66"/>
      <c r="E22" s="66"/>
      <c r="F22" s="165"/>
      <c r="G22" s="165"/>
      <c r="H22" s="165"/>
      <c r="I22" s="166"/>
    </row>
    <row r="23" spans="1:9" ht="14.45">
      <c r="A23" s="122" t="s">
        <v>87</v>
      </c>
      <c r="B23" s="122" t="s">
        <v>86</v>
      </c>
      <c r="C23" s="122" t="s">
        <v>65</v>
      </c>
      <c r="D23" s="122" t="s">
        <v>86</v>
      </c>
      <c r="E23" s="122" t="s">
        <v>66</v>
      </c>
      <c r="F23" s="164" t="s">
        <v>67</v>
      </c>
      <c r="G23" s="164" t="s">
        <v>67</v>
      </c>
      <c r="H23" s="164" t="s">
        <v>67</v>
      </c>
      <c r="I23" s="65"/>
    </row>
    <row r="24" spans="1:9" ht="14.45">
      <c r="A24" s="221" t="s">
        <v>88</v>
      </c>
      <c r="B24" s="122" t="s">
        <v>86</v>
      </c>
      <c r="C24" s="221" t="s">
        <v>65</v>
      </c>
      <c r="D24" s="221" t="s">
        <v>86</v>
      </c>
      <c r="E24" s="221" t="s">
        <v>66</v>
      </c>
      <c r="F24" s="222" t="s">
        <v>67</v>
      </c>
      <c r="G24" s="222"/>
      <c r="H24" s="222"/>
      <c r="I24" s="224" t="s">
        <v>89</v>
      </c>
    </row>
    <row r="25" spans="1:9" ht="14.45">
      <c r="A25" s="221" t="s">
        <v>90</v>
      </c>
      <c r="B25" s="122" t="s">
        <v>86</v>
      </c>
      <c r="C25" s="221" t="s">
        <v>65</v>
      </c>
      <c r="D25" s="221" t="s">
        <v>86</v>
      </c>
      <c r="E25" s="221" t="s">
        <v>66</v>
      </c>
      <c r="F25" s="222" t="s">
        <v>67</v>
      </c>
      <c r="G25" s="222"/>
      <c r="H25" s="222"/>
      <c r="I25" s="224" t="s">
        <v>91</v>
      </c>
    </row>
    <row r="26" spans="1:9" ht="14.45">
      <c r="A26" s="122" t="s">
        <v>92</v>
      </c>
      <c r="B26" s="122" t="s">
        <v>86</v>
      </c>
      <c r="C26" s="122" t="s">
        <v>65</v>
      </c>
      <c r="D26" s="122" t="s">
        <v>86</v>
      </c>
      <c r="E26" s="122" t="s">
        <v>66</v>
      </c>
      <c r="F26" s="164" t="s">
        <v>67</v>
      </c>
      <c r="G26" s="164" t="s">
        <v>67</v>
      </c>
      <c r="H26" s="164" t="s">
        <v>67</v>
      </c>
      <c r="I26" s="65"/>
    </row>
    <row r="27" spans="1:9" ht="14.45">
      <c r="A27" s="122" t="s">
        <v>93</v>
      </c>
      <c r="B27" s="122" t="s">
        <v>86</v>
      </c>
      <c r="C27" s="122" t="s">
        <v>65</v>
      </c>
      <c r="D27" s="122" t="s">
        <v>86</v>
      </c>
      <c r="E27" s="122" t="s">
        <v>66</v>
      </c>
      <c r="F27" s="164" t="s">
        <v>67</v>
      </c>
      <c r="G27" s="164" t="s">
        <v>67</v>
      </c>
      <c r="H27" s="164" t="s">
        <v>67</v>
      </c>
      <c r="I27" s="65"/>
    </row>
    <row r="28" spans="1:9" ht="14.45">
      <c r="A28" s="221" t="s">
        <v>94</v>
      </c>
      <c r="B28" s="122" t="s">
        <v>86</v>
      </c>
      <c r="C28" s="221" t="s">
        <v>65</v>
      </c>
      <c r="D28" s="221" t="s">
        <v>86</v>
      </c>
      <c r="E28" s="221" t="s">
        <v>66</v>
      </c>
      <c r="F28" s="222" t="s">
        <v>67</v>
      </c>
      <c r="G28" s="222"/>
      <c r="H28" s="222"/>
      <c r="I28" s="224" t="s">
        <v>95</v>
      </c>
    </row>
    <row r="29" spans="1:9" ht="14.45">
      <c r="A29" s="122" t="s">
        <v>96</v>
      </c>
      <c r="B29" s="122" t="s">
        <v>86</v>
      </c>
      <c r="C29" s="122" t="s">
        <v>65</v>
      </c>
      <c r="D29" s="122" t="s">
        <v>86</v>
      </c>
      <c r="E29" s="122" t="s">
        <v>66</v>
      </c>
      <c r="F29" s="164" t="s">
        <v>67</v>
      </c>
      <c r="G29" s="164"/>
      <c r="H29" s="164"/>
      <c r="I29" s="65"/>
    </row>
    <row r="30" spans="1:9" ht="14.45">
      <c r="A30" s="122" t="s">
        <v>97</v>
      </c>
      <c r="B30" s="122" t="s">
        <v>86</v>
      </c>
      <c r="C30" s="122" t="s">
        <v>65</v>
      </c>
      <c r="D30" s="122" t="s">
        <v>86</v>
      </c>
      <c r="E30" s="122" t="s">
        <v>66</v>
      </c>
      <c r="F30" s="164" t="s">
        <v>67</v>
      </c>
      <c r="G30" s="164"/>
      <c r="H30" s="222" t="s">
        <v>67</v>
      </c>
      <c r="I30" s="224" t="s">
        <v>98</v>
      </c>
    </row>
    <row r="31" spans="1:9" ht="14.45">
      <c r="A31" s="122" t="s">
        <v>99</v>
      </c>
      <c r="B31" s="122" t="s">
        <v>86</v>
      </c>
      <c r="C31" s="122" t="s">
        <v>65</v>
      </c>
      <c r="D31" s="122" t="s">
        <v>86</v>
      </c>
      <c r="E31" s="122" t="s">
        <v>66</v>
      </c>
      <c r="F31" s="164" t="s">
        <v>67</v>
      </c>
      <c r="G31" s="164" t="s">
        <v>67</v>
      </c>
      <c r="H31" s="164" t="s">
        <v>67</v>
      </c>
      <c r="I31" s="65"/>
    </row>
    <row r="32" spans="1:9" ht="14.45">
      <c r="A32" s="122" t="s">
        <v>100</v>
      </c>
      <c r="B32" s="122" t="s">
        <v>86</v>
      </c>
      <c r="C32" s="122" t="s">
        <v>65</v>
      </c>
      <c r="D32" s="122" t="s">
        <v>86</v>
      </c>
      <c r="E32" s="122" t="s">
        <v>66</v>
      </c>
      <c r="F32" s="164" t="s">
        <v>67</v>
      </c>
      <c r="G32" s="164" t="s">
        <v>67</v>
      </c>
      <c r="H32" s="164" t="s">
        <v>67</v>
      </c>
      <c r="I32" s="65"/>
    </row>
    <row r="33" spans="1:9" ht="14.45">
      <c r="A33" s="122" t="s">
        <v>101</v>
      </c>
      <c r="B33" s="122" t="s">
        <v>86</v>
      </c>
      <c r="C33" s="122" t="s">
        <v>65</v>
      </c>
      <c r="D33" s="122" t="s">
        <v>86</v>
      </c>
      <c r="E33" s="122" t="s">
        <v>66</v>
      </c>
      <c r="F33" s="164" t="s">
        <v>67</v>
      </c>
      <c r="G33" s="164" t="s">
        <v>67</v>
      </c>
      <c r="H33" s="164" t="s">
        <v>67</v>
      </c>
      <c r="I33" s="65"/>
    </row>
    <row r="34" spans="1:9" ht="14.45">
      <c r="A34" s="122" t="s">
        <v>102</v>
      </c>
      <c r="B34" s="122" t="s">
        <v>86</v>
      </c>
      <c r="C34" s="122" t="s">
        <v>103</v>
      </c>
      <c r="D34" s="122" t="s">
        <v>86</v>
      </c>
      <c r="E34" s="122" t="s">
        <v>66</v>
      </c>
      <c r="F34" s="164" t="s">
        <v>67</v>
      </c>
      <c r="G34" s="164"/>
      <c r="H34" s="164" t="s">
        <v>67</v>
      </c>
      <c r="I34" s="65"/>
    </row>
    <row r="35" spans="1:9" ht="14.45">
      <c r="A35" s="122" t="s">
        <v>104</v>
      </c>
      <c r="B35" s="122" t="s">
        <v>86</v>
      </c>
      <c r="C35" s="122" t="s">
        <v>105</v>
      </c>
      <c r="D35" s="122" t="s">
        <v>86</v>
      </c>
      <c r="E35" s="122" t="s">
        <v>66</v>
      </c>
      <c r="F35" s="164" t="s">
        <v>67</v>
      </c>
      <c r="G35" s="164"/>
      <c r="H35" s="164" t="s">
        <v>67</v>
      </c>
      <c r="I35" s="65"/>
    </row>
    <row r="36" spans="1:9" ht="14.45">
      <c r="A36" s="122" t="s">
        <v>106</v>
      </c>
      <c r="B36" s="122" t="s">
        <v>86</v>
      </c>
      <c r="C36" s="122" t="s">
        <v>81</v>
      </c>
      <c r="D36" s="122" t="s">
        <v>86</v>
      </c>
      <c r="E36" s="122" t="s">
        <v>66</v>
      </c>
      <c r="F36" s="164" t="s">
        <v>67</v>
      </c>
      <c r="G36" s="164"/>
      <c r="H36" s="164"/>
      <c r="I36" s="65" t="s">
        <v>107</v>
      </c>
    </row>
    <row r="37" spans="1:9" ht="14.45">
      <c r="A37" s="122" t="s">
        <v>108</v>
      </c>
      <c r="B37" s="122" t="s">
        <v>86</v>
      </c>
      <c r="C37" s="122" t="s">
        <v>109</v>
      </c>
      <c r="D37" s="122" t="s">
        <v>86</v>
      </c>
      <c r="E37" s="122" t="s">
        <v>66</v>
      </c>
      <c r="F37" s="164" t="s">
        <v>67</v>
      </c>
      <c r="G37" s="164"/>
      <c r="H37" s="164" t="s">
        <v>67</v>
      </c>
      <c r="I37" s="65"/>
    </row>
    <row r="38" spans="1:9" ht="14.45">
      <c r="A38" s="122" t="s">
        <v>110</v>
      </c>
      <c r="B38" s="122" t="s">
        <v>86</v>
      </c>
      <c r="C38" s="122" t="s">
        <v>111</v>
      </c>
      <c r="D38" s="122" t="s">
        <v>86</v>
      </c>
      <c r="E38" s="122" t="s">
        <v>66</v>
      </c>
      <c r="F38" s="164" t="s">
        <v>67</v>
      </c>
      <c r="G38" s="164"/>
      <c r="H38" s="164"/>
      <c r="I38" s="65"/>
    </row>
    <row r="39" spans="1:9" ht="14.45">
      <c r="A39" s="122" t="s">
        <v>112</v>
      </c>
      <c r="B39" s="122" t="s">
        <v>86</v>
      </c>
      <c r="C39" s="122" t="s">
        <v>113</v>
      </c>
      <c r="D39" s="122" t="s">
        <v>86</v>
      </c>
      <c r="E39" s="122" t="s">
        <v>66</v>
      </c>
      <c r="F39" s="164" t="s">
        <v>67</v>
      </c>
      <c r="G39" s="164"/>
      <c r="H39" s="164"/>
      <c r="I39" s="65"/>
    </row>
    <row r="40" spans="1:9" ht="14.45">
      <c r="A40" s="123" t="s">
        <v>114</v>
      </c>
      <c r="B40" s="122" t="s">
        <v>86</v>
      </c>
      <c r="C40" s="122" t="s">
        <v>83</v>
      </c>
      <c r="D40" s="122" t="s">
        <v>86</v>
      </c>
      <c r="E40" s="122" t="s">
        <v>66</v>
      </c>
      <c r="F40" s="164" t="s">
        <v>67</v>
      </c>
      <c r="G40" s="164"/>
      <c r="H40" s="164"/>
      <c r="I40" s="65" t="s">
        <v>115</v>
      </c>
    </row>
    <row r="41" spans="1:9" ht="14.45">
      <c r="A41" s="123" t="s">
        <v>116</v>
      </c>
      <c r="B41" s="122" t="s">
        <v>86</v>
      </c>
      <c r="C41" s="122" t="s">
        <v>117</v>
      </c>
      <c r="D41" s="122" t="s">
        <v>86</v>
      </c>
      <c r="E41" s="122" t="s">
        <v>66</v>
      </c>
      <c r="F41" s="164" t="s">
        <v>67</v>
      </c>
      <c r="G41" s="164"/>
      <c r="H41" s="164"/>
      <c r="I41" s="65" t="s">
        <v>118</v>
      </c>
    </row>
    <row r="42" spans="1:9" ht="14.45">
      <c r="A42" s="123" t="s">
        <v>119</v>
      </c>
      <c r="B42" s="122" t="s">
        <v>86</v>
      </c>
      <c r="C42" s="122" t="s">
        <v>117</v>
      </c>
      <c r="D42" s="122" t="s">
        <v>86</v>
      </c>
      <c r="E42" s="122" t="s">
        <v>66</v>
      </c>
      <c r="F42" s="164" t="s">
        <v>67</v>
      </c>
      <c r="G42" s="164"/>
      <c r="H42" s="164"/>
      <c r="I42" s="65" t="s">
        <v>118</v>
      </c>
    </row>
    <row r="43" spans="1:9" ht="14.45">
      <c r="A43" s="123" t="s">
        <v>120</v>
      </c>
      <c r="B43" s="122" t="s">
        <v>86</v>
      </c>
      <c r="C43" s="122" t="s">
        <v>121</v>
      </c>
      <c r="D43" s="122" t="s">
        <v>86</v>
      </c>
      <c r="E43" s="122" t="s">
        <v>66</v>
      </c>
      <c r="F43" s="164" t="s">
        <v>67</v>
      </c>
      <c r="G43" s="164"/>
      <c r="H43" s="164"/>
      <c r="I43" s="65" t="s">
        <v>122</v>
      </c>
    </row>
    <row r="44" spans="1:9" ht="14.45">
      <c r="A44" s="124" t="s">
        <v>123</v>
      </c>
      <c r="B44" s="66"/>
      <c r="C44" s="66"/>
      <c r="D44" s="66"/>
      <c r="E44" s="66"/>
      <c r="F44" s="165"/>
      <c r="G44" s="165"/>
      <c r="H44" s="165"/>
      <c r="I44" s="166"/>
    </row>
    <row r="45" spans="1:9" ht="14.45">
      <c r="A45" s="119" t="s">
        <v>124</v>
      </c>
      <c r="B45" s="129"/>
      <c r="C45" s="129"/>
      <c r="D45" s="129"/>
      <c r="E45" s="129"/>
      <c r="F45" s="162"/>
      <c r="G45" s="162"/>
      <c r="H45" s="162"/>
      <c r="I45" s="163"/>
    </row>
    <row r="46" spans="1:9" ht="14.45">
      <c r="A46" s="122" t="s">
        <v>125</v>
      </c>
      <c r="B46" s="122" t="s">
        <v>126</v>
      </c>
      <c r="C46" s="122" t="s">
        <v>65</v>
      </c>
      <c r="D46" s="122" t="s">
        <v>127</v>
      </c>
      <c r="E46" s="122" t="s">
        <v>123</v>
      </c>
      <c r="F46" s="164" t="s">
        <v>67</v>
      </c>
      <c r="G46" s="164" t="s">
        <v>67</v>
      </c>
      <c r="H46" s="164" t="s">
        <v>67</v>
      </c>
      <c r="I46" s="65"/>
    </row>
    <row r="47" spans="1:9" ht="14.45">
      <c r="A47" s="123" t="s">
        <v>128</v>
      </c>
      <c r="B47" s="122" t="s">
        <v>126</v>
      </c>
      <c r="C47" s="122" t="s">
        <v>65</v>
      </c>
      <c r="D47" s="122" t="s">
        <v>127</v>
      </c>
      <c r="E47" s="122" t="s">
        <v>123</v>
      </c>
      <c r="F47" s="164" t="s">
        <v>67</v>
      </c>
      <c r="G47" s="164"/>
      <c r="H47" s="164"/>
      <c r="I47" s="65" t="s">
        <v>129</v>
      </c>
    </row>
    <row r="48" spans="1:9" ht="14.45">
      <c r="A48" s="123" t="s">
        <v>130</v>
      </c>
      <c r="B48" s="122" t="s">
        <v>131</v>
      </c>
      <c r="C48" s="122" t="s">
        <v>65</v>
      </c>
      <c r="D48" s="122" t="s">
        <v>127</v>
      </c>
      <c r="E48" s="122" t="s">
        <v>123</v>
      </c>
      <c r="F48" s="164" t="s">
        <v>67</v>
      </c>
      <c r="G48" s="164"/>
      <c r="H48" s="164"/>
      <c r="I48" s="65" t="s">
        <v>132</v>
      </c>
    </row>
    <row r="49" spans="1:11" ht="14.45">
      <c r="A49" s="123" t="s">
        <v>133</v>
      </c>
      <c r="B49" s="122" t="s">
        <v>131</v>
      </c>
      <c r="C49" s="122" t="s">
        <v>65</v>
      </c>
      <c r="D49" s="122" t="s">
        <v>127</v>
      </c>
      <c r="E49" s="122" t="s">
        <v>123</v>
      </c>
      <c r="F49" s="164" t="s">
        <v>67</v>
      </c>
      <c r="G49" s="164"/>
      <c r="H49" s="164"/>
      <c r="I49" s="65" t="s">
        <v>132</v>
      </c>
    </row>
    <row r="50" spans="1:11" ht="14.45">
      <c r="A50" s="122" t="s">
        <v>134</v>
      </c>
      <c r="B50" s="122" t="s">
        <v>131</v>
      </c>
      <c r="C50" s="122" t="s">
        <v>65</v>
      </c>
      <c r="D50" s="122" t="s">
        <v>127</v>
      </c>
      <c r="E50" s="122" t="s">
        <v>123</v>
      </c>
      <c r="F50" s="164" t="s">
        <v>67</v>
      </c>
      <c r="G50" s="164" t="s">
        <v>67</v>
      </c>
      <c r="H50" s="164" t="s">
        <v>67</v>
      </c>
      <c r="I50" s="65"/>
    </row>
    <row r="51" spans="1:11" ht="14.45">
      <c r="A51" s="122" t="s">
        <v>135</v>
      </c>
      <c r="B51" s="122" t="s">
        <v>136</v>
      </c>
      <c r="C51" s="122" t="s">
        <v>65</v>
      </c>
      <c r="D51" s="122" t="s">
        <v>127</v>
      </c>
      <c r="E51" s="122" t="s">
        <v>123</v>
      </c>
      <c r="F51" s="164" t="s">
        <v>67</v>
      </c>
      <c r="G51" s="164" t="s">
        <v>67</v>
      </c>
      <c r="H51" s="164" t="s">
        <v>67</v>
      </c>
      <c r="I51" s="65"/>
    </row>
    <row r="52" spans="1:11" ht="14.45">
      <c r="A52" s="225" t="s">
        <v>137</v>
      </c>
      <c r="B52" s="221" t="s">
        <v>136</v>
      </c>
      <c r="C52" s="221" t="s">
        <v>65</v>
      </c>
      <c r="D52" s="221" t="s">
        <v>127</v>
      </c>
      <c r="E52" s="221" t="s">
        <v>123</v>
      </c>
      <c r="F52" s="222" t="s">
        <v>67</v>
      </c>
      <c r="G52" s="222"/>
      <c r="H52" s="222"/>
      <c r="I52" s="224" t="s">
        <v>138</v>
      </c>
    </row>
    <row r="53" spans="1:11" ht="14.45">
      <c r="A53" s="122" t="s">
        <v>139</v>
      </c>
      <c r="B53" s="122" t="s">
        <v>136</v>
      </c>
      <c r="C53" s="122" t="s">
        <v>65</v>
      </c>
      <c r="D53" s="122" t="s">
        <v>127</v>
      </c>
      <c r="E53" s="122" t="s">
        <v>123</v>
      </c>
      <c r="F53" s="164" t="s">
        <v>67</v>
      </c>
      <c r="G53" s="164" t="s">
        <v>67</v>
      </c>
      <c r="H53" s="164" t="s">
        <v>67</v>
      </c>
      <c r="I53" s="65"/>
    </row>
    <row r="54" spans="1:11" ht="14.45">
      <c r="A54" s="122" t="s">
        <v>140</v>
      </c>
      <c r="B54" s="122" t="s">
        <v>141</v>
      </c>
      <c r="C54" s="122" t="s">
        <v>65</v>
      </c>
      <c r="D54" s="122" t="s">
        <v>127</v>
      </c>
      <c r="E54" s="122" t="s">
        <v>123</v>
      </c>
      <c r="F54" s="164" t="s">
        <v>67</v>
      </c>
      <c r="G54" s="164" t="s">
        <v>67</v>
      </c>
      <c r="H54" s="164" t="s">
        <v>67</v>
      </c>
      <c r="I54" s="65"/>
    </row>
    <row r="55" spans="1:11" ht="14.45">
      <c r="A55" s="122" t="s">
        <v>142</v>
      </c>
      <c r="B55" s="122" t="s">
        <v>143</v>
      </c>
      <c r="C55" s="122" t="s">
        <v>65</v>
      </c>
      <c r="D55" s="122" t="s">
        <v>127</v>
      </c>
      <c r="E55" s="122" t="s">
        <v>123</v>
      </c>
      <c r="F55" s="164" t="s">
        <v>67</v>
      </c>
      <c r="G55" s="164" t="s">
        <v>67</v>
      </c>
      <c r="H55" s="164" t="s">
        <v>67</v>
      </c>
      <c r="I55" s="65"/>
    </row>
    <row r="56" spans="1:11" ht="14.45">
      <c r="A56" s="122" t="s">
        <v>144</v>
      </c>
      <c r="B56" s="122" t="s">
        <v>145</v>
      </c>
      <c r="C56" s="122" t="s">
        <v>65</v>
      </c>
      <c r="D56" s="122" t="s">
        <v>127</v>
      </c>
      <c r="E56" s="122" t="s">
        <v>123</v>
      </c>
      <c r="F56" s="164" t="s">
        <v>67</v>
      </c>
      <c r="G56" s="164" t="s">
        <v>67</v>
      </c>
      <c r="H56" s="164" t="s">
        <v>67</v>
      </c>
      <c r="I56" s="65"/>
    </row>
    <row r="57" spans="1:11" ht="14.45">
      <c r="A57" s="122" t="s">
        <v>146</v>
      </c>
      <c r="B57" s="122" t="s">
        <v>147</v>
      </c>
      <c r="C57" s="122" t="s">
        <v>65</v>
      </c>
      <c r="D57" s="122" t="s">
        <v>127</v>
      </c>
      <c r="E57" s="122" t="s">
        <v>123</v>
      </c>
      <c r="F57" s="164" t="s">
        <v>67</v>
      </c>
      <c r="G57" s="164" t="s">
        <v>67</v>
      </c>
      <c r="H57" s="164" t="s">
        <v>67</v>
      </c>
      <c r="I57" s="65"/>
    </row>
    <row r="58" spans="1:11" ht="14.45">
      <c r="A58" s="122" t="s">
        <v>148</v>
      </c>
      <c r="B58" s="122" t="s">
        <v>131</v>
      </c>
      <c r="C58" s="122" t="s">
        <v>81</v>
      </c>
      <c r="D58" s="122" t="s">
        <v>127</v>
      </c>
      <c r="E58" s="122" t="s">
        <v>123</v>
      </c>
      <c r="F58" s="164" t="s">
        <v>67</v>
      </c>
      <c r="G58" s="164"/>
      <c r="H58" s="164"/>
      <c r="I58" s="65" t="s">
        <v>149</v>
      </c>
    </row>
    <row r="59" spans="1:11" ht="14.45">
      <c r="A59" s="122" t="s">
        <v>150</v>
      </c>
      <c r="B59" s="122" t="s">
        <v>131</v>
      </c>
      <c r="C59" s="122" t="s">
        <v>81</v>
      </c>
      <c r="D59" s="122" t="s">
        <v>127</v>
      </c>
      <c r="E59" s="122" t="s">
        <v>123</v>
      </c>
      <c r="F59" s="164" t="s">
        <v>67</v>
      </c>
      <c r="G59" s="164"/>
      <c r="H59" s="164"/>
      <c r="I59" s="65" t="s">
        <v>149</v>
      </c>
    </row>
    <row r="60" spans="1:11" ht="14.45">
      <c r="A60" s="122" t="s">
        <v>151</v>
      </c>
      <c r="B60" s="122" t="s">
        <v>131</v>
      </c>
      <c r="C60" s="122" t="s">
        <v>81</v>
      </c>
      <c r="D60" s="122" t="s">
        <v>127</v>
      </c>
      <c r="E60" s="122" t="s">
        <v>123</v>
      </c>
      <c r="F60" s="164" t="s">
        <v>67</v>
      </c>
      <c r="G60" s="164"/>
      <c r="H60" s="164"/>
      <c r="I60" s="65" t="s">
        <v>149</v>
      </c>
    </row>
    <row r="61" spans="1:11" ht="14.45">
      <c r="A61" s="122" t="s">
        <v>152</v>
      </c>
      <c r="B61" s="122" t="s">
        <v>131</v>
      </c>
      <c r="C61" s="122" t="s">
        <v>81</v>
      </c>
      <c r="D61" s="122" t="s">
        <v>127</v>
      </c>
      <c r="E61" s="122" t="s">
        <v>123</v>
      </c>
      <c r="F61" s="164" t="s">
        <v>67</v>
      </c>
      <c r="G61" s="164"/>
      <c r="H61" s="164"/>
      <c r="I61" s="65" t="s">
        <v>149</v>
      </c>
    </row>
    <row r="62" spans="1:11" ht="14.45">
      <c r="A62" s="123" t="s">
        <v>153</v>
      </c>
      <c r="B62" s="122" t="s">
        <v>131</v>
      </c>
      <c r="C62" s="122" t="s">
        <v>81</v>
      </c>
      <c r="D62" s="122" t="s">
        <v>127</v>
      </c>
      <c r="E62" s="122" t="s">
        <v>123</v>
      </c>
      <c r="F62" s="164" t="s">
        <v>67</v>
      </c>
      <c r="G62" s="164"/>
      <c r="H62" s="164"/>
      <c r="I62" s="65" t="s">
        <v>154</v>
      </c>
      <c r="K62" s="7"/>
    </row>
    <row r="63" spans="1:11" ht="14.45">
      <c r="A63" s="122" t="s">
        <v>155</v>
      </c>
      <c r="B63" s="122" t="s">
        <v>147</v>
      </c>
      <c r="C63" s="122" t="s">
        <v>81</v>
      </c>
      <c r="D63" s="122" t="s">
        <v>127</v>
      </c>
      <c r="E63" s="122" t="s">
        <v>123</v>
      </c>
      <c r="F63" s="164" t="s">
        <v>67</v>
      </c>
      <c r="G63" s="164"/>
      <c r="H63" s="164"/>
      <c r="I63" s="65"/>
    </row>
    <row r="64" spans="1:11" ht="14.45">
      <c r="A64" s="122" t="s">
        <v>156</v>
      </c>
      <c r="B64" s="122" t="s">
        <v>147</v>
      </c>
      <c r="C64" s="122" t="s">
        <v>81</v>
      </c>
      <c r="D64" s="122" t="s">
        <v>127</v>
      </c>
      <c r="E64" s="122" t="s">
        <v>123</v>
      </c>
      <c r="F64" s="164" t="s">
        <v>67</v>
      </c>
      <c r="G64" s="164"/>
      <c r="H64" s="164"/>
      <c r="I64" s="65"/>
    </row>
    <row r="65" spans="1:11" ht="14.45">
      <c r="A65" s="221" t="s">
        <v>157</v>
      </c>
      <c r="B65" s="221" t="s">
        <v>147</v>
      </c>
      <c r="C65" s="221" t="s">
        <v>81</v>
      </c>
      <c r="D65" s="221" t="s">
        <v>127</v>
      </c>
      <c r="E65" s="221" t="s">
        <v>123</v>
      </c>
      <c r="F65" s="222" t="s">
        <v>67</v>
      </c>
      <c r="G65" s="222"/>
      <c r="H65" s="222"/>
      <c r="I65" s="224" t="s">
        <v>79</v>
      </c>
      <c r="K65" s="14"/>
    </row>
    <row r="66" spans="1:11" ht="14.45">
      <c r="A66" s="122" t="s">
        <v>158</v>
      </c>
      <c r="B66" s="122" t="s">
        <v>147</v>
      </c>
      <c r="C66" s="122" t="s">
        <v>81</v>
      </c>
      <c r="D66" s="122" t="s">
        <v>127</v>
      </c>
      <c r="E66" s="122" t="s">
        <v>123</v>
      </c>
      <c r="F66" s="164" t="s">
        <v>67</v>
      </c>
      <c r="G66" s="164"/>
      <c r="H66" s="164"/>
      <c r="I66" s="65"/>
    </row>
    <row r="67" spans="1:11" ht="14.45">
      <c r="A67" s="122" t="s">
        <v>159</v>
      </c>
      <c r="B67" s="122" t="s">
        <v>147</v>
      </c>
      <c r="C67" s="122" t="s">
        <v>81</v>
      </c>
      <c r="D67" s="122" t="s">
        <v>127</v>
      </c>
      <c r="E67" s="122" t="s">
        <v>123</v>
      </c>
      <c r="F67" s="164" t="s">
        <v>67</v>
      </c>
      <c r="G67" s="164"/>
      <c r="H67" s="164"/>
      <c r="I67" s="65"/>
    </row>
    <row r="68" spans="1:11" ht="14.45">
      <c r="A68" s="221" t="s">
        <v>160</v>
      </c>
      <c r="B68" s="221" t="s">
        <v>147</v>
      </c>
      <c r="C68" s="221" t="s">
        <v>81</v>
      </c>
      <c r="D68" s="221" t="s">
        <v>127</v>
      </c>
      <c r="E68" s="221" t="s">
        <v>123</v>
      </c>
      <c r="F68" s="222" t="s">
        <v>67</v>
      </c>
      <c r="G68" s="222"/>
      <c r="H68" s="222"/>
      <c r="I68" s="266" t="s">
        <v>75</v>
      </c>
      <c r="K68" s="14"/>
    </row>
    <row r="69" spans="1:11" ht="14.45">
      <c r="A69" s="122" t="s">
        <v>161</v>
      </c>
      <c r="B69" s="122" t="s">
        <v>147</v>
      </c>
      <c r="C69" s="122" t="s">
        <v>81</v>
      </c>
      <c r="D69" s="122" t="s">
        <v>127</v>
      </c>
      <c r="E69" s="122" t="s">
        <v>123</v>
      </c>
      <c r="F69" s="164" t="s">
        <v>67</v>
      </c>
      <c r="G69" s="164"/>
      <c r="H69" s="164"/>
      <c r="I69" s="65"/>
    </row>
    <row r="70" spans="1:11" ht="14.45">
      <c r="A70" s="221" t="s">
        <v>162</v>
      </c>
      <c r="B70" s="221" t="s">
        <v>147</v>
      </c>
      <c r="C70" s="221" t="s">
        <v>81</v>
      </c>
      <c r="D70" s="221" t="s">
        <v>127</v>
      </c>
      <c r="E70" s="221" t="s">
        <v>123</v>
      </c>
      <c r="F70" s="222" t="s">
        <v>67</v>
      </c>
      <c r="G70" s="222"/>
      <c r="H70" s="222"/>
      <c r="I70" s="224" t="s">
        <v>85</v>
      </c>
      <c r="K70" s="14"/>
    </row>
    <row r="71" spans="1:11" ht="14.45">
      <c r="A71" s="225" t="s">
        <v>163</v>
      </c>
      <c r="B71" s="221" t="s">
        <v>147</v>
      </c>
      <c r="C71" s="221" t="s">
        <v>81</v>
      </c>
      <c r="D71" s="221" t="s">
        <v>127</v>
      </c>
      <c r="E71" s="221" t="s">
        <v>123</v>
      </c>
      <c r="F71" s="222" t="s">
        <v>67</v>
      </c>
      <c r="G71" s="222"/>
      <c r="H71" s="222"/>
      <c r="I71" s="224" t="s">
        <v>164</v>
      </c>
      <c r="K71" s="7"/>
    </row>
    <row r="72" spans="1:11" ht="14.45">
      <c r="A72" s="122" t="s">
        <v>165</v>
      </c>
      <c r="B72" s="122" t="s">
        <v>147</v>
      </c>
      <c r="C72" s="122" t="s">
        <v>81</v>
      </c>
      <c r="D72" s="122" t="s">
        <v>127</v>
      </c>
      <c r="E72" s="122" t="s">
        <v>123</v>
      </c>
      <c r="F72" s="164" t="s">
        <v>67</v>
      </c>
      <c r="G72" s="164"/>
      <c r="H72" s="164"/>
      <c r="I72" s="65"/>
      <c r="K72" s="14"/>
    </row>
    <row r="73" spans="1:11" ht="14.45">
      <c r="A73" s="124" t="s">
        <v>166</v>
      </c>
      <c r="B73" s="66"/>
      <c r="C73" s="66"/>
      <c r="D73" s="66"/>
      <c r="E73" s="66"/>
      <c r="F73" s="165"/>
      <c r="G73" s="165"/>
      <c r="H73" s="165"/>
      <c r="I73" s="166"/>
      <c r="K73" s="14"/>
    </row>
    <row r="74" spans="1:11" ht="14.45">
      <c r="A74" s="221" t="s">
        <v>167</v>
      </c>
      <c r="B74" s="221" t="s">
        <v>166</v>
      </c>
      <c r="C74" s="221" t="s">
        <v>65</v>
      </c>
      <c r="D74" s="221" t="s">
        <v>166</v>
      </c>
      <c r="E74" s="221" t="s">
        <v>123</v>
      </c>
      <c r="F74" s="222" t="s">
        <v>67</v>
      </c>
      <c r="G74" s="222"/>
      <c r="H74" s="222"/>
      <c r="I74" s="224" t="s">
        <v>95</v>
      </c>
      <c r="K74" s="14"/>
    </row>
    <row r="75" spans="1:11" ht="14.45">
      <c r="A75" s="221" t="s">
        <v>168</v>
      </c>
      <c r="B75" s="221" t="s">
        <v>166</v>
      </c>
      <c r="C75" s="221" t="s">
        <v>65</v>
      </c>
      <c r="D75" s="221" t="s">
        <v>166</v>
      </c>
      <c r="E75" s="221" t="s">
        <v>123</v>
      </c>
      <c r="F75" s="222" t="s">
        <v>67</v>
      </c>
      <c r="G75" s="222"/>
      <c r="H75" s="222"/>
      <c r="I75" s="224" t="s">
        <v>91</v>
      </c>
      <c r="K75" s="14"/>
    </row>
    <row r="76" spans="1:11" ht="14.45">
      <c r="A76" s="221" t="s">
        <v>169</v>
      </c>
      <c r="B76" s="221" t="s">
        <v>166</v>
      </c>
      <c r="C76" s="221" t="s">
        <v>65</v>
      </c>
      <c r="D76" s="221" t="s">
        <v>166</v>
      </c>
      <c r="E76" s="221" t="s">
        <v>123</v>
      </c>
      <c r="F76" s="222" t="s">
        <v>67</v>
      </c>
      <c r="G76" s="222"/>
      <c r="H76" s="222"/>
      <c r="I76" s="224" t="s">
        <v>95</v>
      </c>
      <c r="K76" s="14"/>
    </row>
    <row r="77" spans="1:11" ht="14.45">
      <c r="A77" s="124" t="s">
        <v>170</v>
      </c>
      <c r="B77" s="66"/>
      <c r="C77" s="66"/>
      <c r="D77" s="66"/>
      <c r="E77" s="66"/>
      <c r="F77" s="165"/>
      <c r="G77" s="165"/>
      <c r="H77" s="165"/>
      <c r="I77" s="166"/>
      <c r="K77" s="14"/>
    </row>
    <row r="78" spans="1:11" ht="14.45">
      <c r="A78" s="122" t="s">
        <v>171</v>
      </c>
      <c r="B78" s="122" t="s">
        <v>172</v>
      </c>
      <c r="C78" s="122" t="s">
        <v>65</v>
      </c>
      <c r="D78" s="122" t="s">
        <v>173</v>
      </c>
      <c r="E78" s="122" t="s">
        <v>123</v>
      </c>
      <c r="F78" s="164" t="s">
        <v>67</v>
      </c>
      <c r="G78" s="164"/>
      <c r="H78" s="164"/>
      <c r="I78" s="65"/>
    </row>
    <row r="79" spans="1:11" ht="14.45">
      <c r="A79" s="225" t="s">
        <v>174</v>
      </c>
      <c r="B79" s="221" t="s">
        <v>175</v>
      </c>
      <c r="C79" s="221" t="s">
        <v>65</v>
      </c>
      <c r="D79" s="221" t="s">
        <v>173</v>
      </c>
      <c r="E79" s="221" t="s">
        <v>123</v>
      </c>
      <c r="F79" s="222" t="s">
        <v>67</v>
      </c>
      <c r="G79" s="164"/>
      <c r="H79" s="164"/>
      <c r="I79" s="224" t="s">
        <v>176</v>
      </c>
      <c r="K79" s="7"/>
    </row>
    <row r="80" spans="1:11" ht="14.45">
      <c r="A80" s="123" t="s">
        <v>177</v>
      </c>
      <c r="B80" s="122" t="s">
        <v>178</v>
      </c>
      <c r="C80" s="122" t="s">
        <v>65</v>
      </c>
      <c r="D80" s="122" t="s">
        <v>173</v>
      </c>
      <c r="E80" s="122" t="s">
        <v>123</v>
      </c>
      <c r="F80" s="164" t="s">
        <v>67</v>
      </c>
      <c r="G80" s="164"/>
      <c r="H80" s="164"/>
      <c r="I80" s="65" t="s">
        <v>179</v>
      </c>
      <c r="K80" s="7"/>
    </row>
    <row r="81" spans="1:11" ht="14.45">
      <c r="A81" s="123" t="s">
        <v>180</v>
      </c>
      <c r="B81" s="122" t="s">
        <v>181</v>
      </c>
      <c r="C81" s="122" t="s">
        <v>182</v>
      </c>
      <c r="D81" s="122" t="s">
        <v>173</v>
      </c>
      <c r="E81" s="122" t="s">
        <v>123</v>
      </c>
      <c r="F81" s="164" t="s">
        <v>67</v>
      </c>
      <c r="G81" s="164"/>
      <c r="H81" s="164"/>
      <c r="I81" s="65" t="s">
        <v>179</v>
      </c>
      <c r="K81" s="7"/>
    </row>
    <row r="82" spans="1:11" ht="14.45">
      <c r="A82" s="122" t="s">
        <v>183</v>
      </c>
      <c r="B82" s="122" t="s">
        <v>181</v>
      </c>
      <c r="C82" s="122" t="s">
        <v>65</v>
      </c>
      <c r="D82" s="122" t="s">
        <v>173</v>
      </c>
      <c r="E82" s="122" t="s">
        <v>123</v>
      </c>
      <c r="F82" s="164" t="s">
        <v>67</v>
      </c>
      <c r="G82" s="164" t="s">
        <v>67</v>
      </c>
      <c r="H82" s="164" t="s">
        <v>67</v>
      </c>
      <c r="I82" s="65"/>
    </row>
    <row r="83" spans="1:11" ht="14.45">
      <c r="A83" s="221" t="s">
        <v>184</v>
      </c>
      <c r="B83" s="221" t="s">
        <v>181</v>
      </c>
      <c r="C83" s="221" t="s">
        <v>65</v>
      </c>
      <c r="D83" s="221" t="s">
        <v>173</v>
      </c>
      <c r="E83" s="221" t="s">
        <v>123</v>
      </c>
      <c r="F83" s="222" t="s">
        <v>67</v>
      </c>
      <c r="G83" s="222"/>
      <c r="H83" s="222"/>
      <c r="I83" s="224" t="s">
        <v>75</v>
      </c>
    </row>
    <row r="84" spans="1:11" ht="14.45">
      <c r="A84" s="225" t="s">
        <v>185</v>
      </c>
      <c r="B84" s="221" t="s">
        <v>181</v>
      </c>
      <c r="C84" s="221" t="s">
        <v>65</v>
      </c>
      <c r="D84" s="221" t="s">
        <v>173</v>
      </c>
      <c r="E84" s="221" t="s">
        <v>123</v>
      </c>
      <c r="F84" s="222" t="s">
        <v>67</v>
      </c>
      <c r="G84" s="222"/>
      <c r="H84" s="222"/>
      <c r="I84" s="224" t="s">
        <v>186</v>
      </c>
    </row>
    <row r="85" spans="1:11" ht="14.45">
      <c r="A85" s="122" t="s">
        <v>187</v>
      </c>
      <c r="B85" s="122" t="s">
        <v>181</v>
      </c>
      <c r="C85" s="122" t="s">
        <v>65</v>
      </c>
      <c r="D85" s="122" t="s">
        <v>173</v>
      </c>
      <c r="E85" s="122" t="s">
        <v>123</v>
      </c>
      <c r="F85" s="164" t="s">
        <v>67</v>
      </c>
      <c r="G85" s="164"/>
      <c r="H85" s="164" t="s">
        <v>67</v>
      </c>
      <c r="I85" s="65"/>
    </row>
    <row r="86" spans="1:11" ht="14.45">
      <c r="A86" s="122" t="s">
        <v>188</v>
      </c>
      <c r="B86" s="122" t="s">
        <v>181</v>
      </c>
      <c r="C86" s="122" t="s">
        <v>65</v>
      </c>
      <c r="D86" s="122" t="s">
        <v>173</v>
      </c>
      <c r="E86" s="122" t="s">
        <v>123</v>
      </c>
      <c r="F86" s="164" t="s">
        <v>67</v>
      </c>
      <c r="G86" s="164" t="s">
        <v>67</v>
      </c>
      <c r="H86" s="164" t="s">
        <v>67</v>
      </c>
      <c r="I86" s="65"/>
    </row>
    <row r="87" spans="1:11" ht="14.45">
      <c r="A87" s="122" t="s">
        <v>189</v>
      </c>
      <c r="B87" s="122" t="s">
        <v>181</v>
      </c>
      <c r="C87" s="122" t="s">
        <v>81</v>
      </c>
      <c r="D87" s="122" t="s">
        <v>173</v>
      </c>
      <c r="E87" s="122" t="s">
        <v>123</v>
      </c>
      <c r="F87" s="164" t="s">
        <v>67</v>
      </c>
      <c r="G87" s="164"/>
      <c r="H87" s="164"/>
      <c r="I87" s="65" t="s">
        <v>107</v>
      </c>
    </row>
    <row r="88" spans="1:11" ht="14.45">
      <c r="A88" s="122" t="s">
        <v>190</v>
      </c>
      <c r="B88" s="122" t="s">
        <v>181</v>
      </c>
      <c r="C88" s="122" t="s">
        <v>83</v>
      </c>
      <c r="D88" s="122" t="s">
        <v>173</v>
      </c>
      <c r="E88" s="122" t="s">
        <v>123</v>
      </c>
      <c r="F88" s="164" t="s">
        <v>67</v>
      </c>
      <c r="G88" s="164"/>
      <c r="H88" s="164"/>
      <c r="I88" s="65"/>
    </row>
    <row r="89" spans="1:11" ht="14.45">
      <c r="A89" s="122" t="s">
        <v>191</v>
      </c>
      <c r="B89" s="122" t="s">
        <v>181</v>
      </c>
      <c r="C89" s="122" t="s">
        <v>83</v>
      </c>
      <c r="D89" s="122" t="s">
        <v>173</v>
      </c>
      <c r="E89" s="122" t="s">
        <v>123</v>
      </c>
      <c r="F89" s="164" t="s">
        <v>67</v>
      </c>
      <c r="G89" s="164"/>
      <c r="H89" s="164"/>
      <c r="I89" s="65"/>
    </row>
    <row r="90" spans="1:11" ht="14.45">
      <c r="A90" s="221" t="s">
        <v>192</v>
      </c>
      <c r="B90" s="221" t="s">
        <v>181</v>
      </c>
      <c r="C90" s="221" t="s">
        <v>83</v>
      </c>
      <c r="D90" s="221" t="s">
        <v>173</v>
      </c>
      <c r="E90" s="221" t="s">
        <v>123</v>
      </c>
      <c r="F90" s="222" t="s">
        <v>67</v>
      </c>
      <c r="G90" s="222"/>
      <c r="H90" s="222"/>
      <c r="I90" s="224" t="s">
        <v>193</v>
      </c>
    </row>
    <row r="91" spans="1:11" ht="14.45">
      <c r="H91" s="3"/>
    </row>
  </sheetData>
  <sheetProtection algorithmName="SHA-512" hashValue="nomlZ/gP0v4FDrfO6idkBeYyr0vT6HERySQt02FeHSgHIJwZgnxORRlz+30p1YrfPLMzhYKiVVQ1DBNeJH0a1A==" saltValue="JDNGxtBIgxC2C1zpzQ3FmA==" spinCount="100000" sheet="1" objects="1" scenarios="1"/>
  <mergeCells count="6">
    <mergeCell ref="I6:I7"/>
    <mergeCell ref="A6:A7"/>
    <mergeCell ref="B6:B7"/>
    <mergeCell ref="C6:C7"/>
    <mergeCell ref="D6:D7"/>
    <mergeCell ref="E6:E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7515F-962C-4F0C-AE39-6A8210B61DEC}">
  <sheetPr>
    <tabColor theme="5"/>
  </sheetPr>
  <dimension ref="A1:N79"/>
  <sheetViews>
    <sheetView zoomScaleNormal="100" workbookViewId="0">
      <selection activeCell="B1" sqref="B1"/>
    </sheetView>
  </sheetViews>
  <sheetFormatPr defaultRowHeight="15" customHeight="1"/>
  <cols>
    <col min="1" max="1" width="40" customWidth="1"/>
    <col min="2" max="13" width="11.7109375" customWidth="1"/>
    <col min="14" max="14" width="15.42578125" customWidth="1"/>
  </cols>
  <sheetData>
    <row r="1" spans="1:14" ht="14.45">
      <c r="E1" s="59"/>
    </row>
    <row r="2" spans="1:14" ht="14.45">
      <c r="B2" s="1" t="str">
        <f>'[2]2024 Facilities List'!B2</f>
        <v>2025 OUR IMPRINT REPORT | FY 2024</v>
      </c>
    </row>
    <row r="3" spans="1:14" ht="17.100000000000001">
      <c r="B3" s="289" t="s">
        <v>4</v>
      </c>
      <c r="C3" s="6"/>
      <c r="D3" s="59" t="str">
        <f>'0. Table of Contents'!B4</f>
        <v>Last updated: 2025-06-06</v>
      </c>
    </row>
    <row r="4" spans="1:14" ht="14.45"/>
    <row r="5" spans="1:14" ht="20.100000000000001" customHeight="1">
      <c r="A5" s="21" t="s">
        <v>194</v>
      </c>
      <c r="B5" s="38"/>
      <c r="C5" s="38"/>
      <c r="D5" s="38"/>
      <c r="E5" s="38"/>
      <c r="F5" s="38"/>
      <c r="G5" s="38"/>
      <c r="H5" s="38"/>
      <c r="I5" s="38"/>
      <c r="J5" s="38"/>
      <c r="K5" s="38"/>
      <c r="L5" s="38"/>
      <c r="M5" s="38"/>
      <c r="N5" s="195"/>
    </row>
    <row r="6" spans="1:14" ht="18" customHeight="1">
      <c r="A6" s="392" t="s">
        <v>195</v>
      </c>
      <c r="B6" s="392" t="s">
        <v>196</v>
      </c>
      <c r="C6" s="393" t="s">
        <v>197</v>
      </c>
      <c r="D6" s="395" t="s">
        <v>198</v>
      </c>
      <c r="E6" s="395"/>
      <c r="F6" s="395"/>
      <c r="G6" s="395"/>
      <c r="H6" s="395"/>
      <c r="I6" s="395"/>
      <c r="J6" s="395"/>
      <c r="K6" s="395"/>
      <c r="L6" s="395"/>
      <c r="M6" s="395"/>
      <c r="N6" s="6"/>
    </row>
    <row r="7" spans="1:14" ht="14.45" customHeight="1">
      <c r="A7" s="392"/>
      <c r="B7" s="392"/>
      <c r="C7" s="393"/>
      <c r="D7" s="394" t="s">
        <v>199</v>
      </c>
      <c r="E7" s="394"/>
      <c r="F7" s="394" t="s">
        <v>200</v>
      </c>
      <c r="G7" s="394"/>
      <c r="H7" s="394" t="s">
        <v>201</v>
      </c>
      <c r="I7" s="394"/>
      <c r="J7" s="394" t="s">
        <v>202</v>
      </c>
      <c r="K7" s="394"/>
      <c r="L7" s="394" t="s">
        <v>203</v>
      </c>
      <c r="M7" s="394"/>
    </row>
    <row r="8" spans="1:14" ht="14.45">
      <c r="A8" s="392"/>
      <c r="B8" s="392"/>
      <c r="C8" s="393"/>
      <c r="D8" s="98" t="s">
        <v>196</v>
      </c>
      <c r="E8" s="97" t="s">
        <v>204</v>
      </c>
      <c r="F8" s="98" t="s">
        <v>196</v>
      </c>
      <c r="G8" s="97" t="s">
        <v>204</v>
      </c>
      <c r="H8" s="98" t="s">
        <v>196</v>
      </c>
      <c r="I8" s="97" t="s">
        <v>204</v>
      </c>
      <c r="J8" s="98" t="s">
        <v>196</v>
      </c>
      <c r="K8" s="97" t="s">
        <v>204</v>
      </c>
      <c r="L8" s="98" t="s">
        <v>196</v>
      </c>
      <c r="M8" s="97" t="s">
        <v>204</v>
      </c>
    </row>
    <row r="9" spans="1:14" ht="15.6">
      <c r="A9" s="171" t="s">
        <v>205</v>
      </c>
      <c r="B9" s="209">
        <v>15323</v>
      </c>
      <c r="C9" s="173"/>
      <c r="D9" s="172">
        <v>1890</v>
      </c>
      <c r="E9" s="174">
        <f>(D9/B9)*100</f>
        <v>12.334399269072636</v>
      </c>
      <c r="F9" s="172">
        <v>4869</v>
      </c>
      <c r="G9" s="174">
        <f>(F9/B9)*100</f>
        <v>31.775761926515695</v>
      </c>
      <c r="H9" s="172">
        <v>4334</v>
      </c>
      <c r="I9" s="174">
        <f>(H9/B9)*100</f>
        <v>28.284278535534817</v>
      </c>
      <c r="J9" s="172">
        <v>3239</v>
      </c>
      <c r="K9" s="174">
        <f>(J9/B9)*100</f>
        <v>21.138158324087971</v>
      </c>
      <c r="L9" s="172">
        <v>991</v>
      </c>
      <c r="M9" s="175">
        <f>(L9/B9)*100</f>
        <v>6.4674019447888798</v>
      </c>
      <c r="N9" s="6"/>
    </row>
    <row r="10" spans="1:14" ht="15.6">
      <c r="A10" s="40" t="s">
        <v>206</v>
      </c>
      <c r="B10" s="210">
        <v>15066</v>
      </c>
      <c r="C10" s="41"/>
      <c r="D10" s="42">
        <v>1897</v>
      </c>
      <c r="E10" s="174">
        <f>(D10/B10)*100</f>
        <v>12.591265100225673</v>
      </c>
      <c r="F10" s="42">
        <v>4593</v>
      </c>
      <c r="G10" s="174">
        <f>(F10/B10)*100</f>
        <v>30.485862206292314</v>
      </c>
      <c r="H10" s="42">
        <v>4381</v>
      </c>
      <c r="I10" s="47">
        <f>(H10/B10)*100</f>
        <v>29.078720297358291</v>
      </c>
      <c r="J10" s="42">
        <v>3209</v>
      </c>
      <c r="K10" s="47">
        <f>(J10/B10)*100</f>
        <v>21.299615027213594</v>
      </c>
      <c r="L10" s="42">
        <v>986</v>
      </c>
      <c r="M10" s="55">
        <f>(L10/B10)*100</f>
        <v>6.5445373689101292</v>
      </c>
      <c r="N10" s="6"/>
    </row>
    <row r="11" spans="1:14" ht="15.6">
      <c r="A11" s="40" t="s">
        <v>207</v>
      </c>
      <c r="B11" s="210">
        <v>15279</v>
      </c>
      <c r="C11" s="41"/>
      <c r="D11" s="42">
        <v>1981</v>
      </c>
      <c r="E11" s="174">
        <f>(D11/B11)*100</f>
        <v>12.965508213888343</v>
      </c>
      <c r="F11" s="42">
        <v>4638</v>
      </c>
      <c r="G11" s="174">
        <f>(F11/B11)*100</f>
        <v>30.355389750638128</v>
      </c>
      <c r="H11" s="42">
        <v>4441</v>
      </c>
      <c r="I11" s="47">
        <f>(H11/B11)*100</f>
        <v>29.066038353295369</v>
      </c>
      <c r="J11" s="42">
        <v>3231</v>
      </c>
      <c r="K11" s="47">
        <f>(J11/B11)*100</f>
        <v>21.146671902611427</v>
      </c>
      <c r="L11" s="42">
        <v>988</v>
      </c>
      <c r="M11" s="55">
        <f>(L11/B11)*100</f>
        <v>6.4663917795667256</v>
      </c>
      <c r="N11" s="6"/>
    </row>
    <row r="12" spans="1:14" ht="15.6">
      <c r="A12" s="40" t="s">
        <v>208</v>
      </c>
      <c r="B12" s="210">
        <v>15471</v>
      </c>
      <c r="C12" s="41"/>
      <c r="D12" s="42">
        <v>2005</v>
      </c>
      <c r="E12" s="174">
        <f>(D12/B12)*100</f>
        <v>12.959731109818371</v>
      </c>
      <c r="F12" s="42">
        <v>4653</v>
      </c>
      <c r="G12" s="174">
        <f>(F12/B12)*100</f>
        <v>30.07562536358348</v>
      </c>
      <c r="H12" s="42">
        <v>4512</v>
      </c>
      <c r="I12" s="47">
        <f>(H12/B12)*100</f>
        <v>29.164242776808219</v>
      </c>
      <c r="J12" s="42">
        <v>3251</v>
      </c>
      <c r="K12" s="47">
        <f>(J12/B12)*100</f>
        <v>21.013509146144401</v>
      </c>
      <c r="L12" s="42">
        <v>1050</v>
      </c>
      <c r="M12" s="55">
        <f>(L12/B12)*100</f>
        <v>6.7868916036455298</v>
      </c>
      <c r="N12" s="6"/>
    </row>
    <row r="13" spans="1:14" ht="15.6">
      <c r="A13" s="40" t="s">
        <v>209</v>
      </c>
      <c r="B13" s="210">
        <f>SUM(B14:B28)</f>
        <v>16344</v>
      </c>
      <c r="C13" s="281">
        <f>SUM(C14:C28)</f>
        <v>100</v>
      </c>
      <c r="D13" s="210">
        <f>SUM(D14:D28)</f>
        <v>2183</v>
      </c>
      <c r="E13" s="283">
        <f>(D13/$B$13)*100</f>
        <v>13.356583455702397</v>
      </c>
      <c r="F13" s="210">
        <f>SUM(F14:F28)</f>
        <v>4940</v>
      </c>
      <c r="G13" s="283">
        <f>(F13/$B$13)*100</f>
        <v>30.225159079784632</v>
      </c>
      <c r="H13" s="210">
        <f>SUM(H14:H28)</f>
        <v>4766</v>
      </c>
      <c r="I13" s="282">
        <f>(H13/$B$13)*100</f>
        <v>29.160548213411651</v>
      </c>
      <c r="J13" s="210">
        <f>SUM(J14:J28)</f>
        <v>3347</v>
      </c>
      <c r="K13" s="282">
        <f>(J13/$B$13)*100</f>
        <v>20.478463044542337</v>
      </c>
      <c r="L13" s="210">
        <f>SUM(L14:L28)</f>
        <v>1108</v>
      </c>
      <c r="M13" s="284">
        <f>(L13/$B$13)*100</f>
        <v>6.779246206558982</v>
      </c>
      <c r="N13" s="6"/>
    </row>
    <row r="14" spans="1:14" ht="14.45">
      <c r="A14" s="318" t="s">
        <v>210</v>
      </c>
      <c r="B14" s="24">
        <v>126</v>
      </c>
      <c r="C14" s="43">
        <f>(B14/$B$13)*100</f>
        <v>0.77092511013215859</v>
      </c>
      <c r="D14" s="24">
        <v>17</v>
      </c>
      <c r="E14" s="43">
        <f t="shared" ref="E14:E28" si="0">(D14/B14)*100</f>
        <v>13.492063492063492</v>
      </c>
      <c r="F14" s="24">
        <v>53</v>
      </c>
      <c r="G14" s="43">
        <f t="shared" ref="G14:G28" si="1">(F14/B14)*100</f>
        <v>42.063492063492063</v>
      </c>
      <c r="H14" s="24">
        <v>49</v>
      </c>
      <c r="I14" s="43">
        <f t="shared" ref="I14:I28" si="2">(H14/B14)*100</f>
        <v>38.888888888888893</v>
      </c>
      <c r="J14" s="24">
        <v>7</v>
      </c>
      <c r="K14" s="43">
        <f t="shared" ref="K14:K28" si="3">(J14/B14)*100</f>
        <v>5.5555555555555554</v>
      </c>
      <c r="L14" s="24">
        <v>0</v>
      </c>
      <c r="M14" s="56">
        <f t="shared" ref="M14:M28" si="4">(L14/B14)*100</f>
        <v>0</v>
      </c>
    </row>
    <row r="15" spans="1:14" ht="14.45">
      <c r="A15" s="318" t="s">
        <v>126</v>
      </c>
      <c r="B15" s="24">
        <v>494</v>
      </c>
      <c r="C15" s="43">
        <f t="shared" ref="C15:C28" si="5">(B15/$B$13)*100</f>
        <v>3.0225159079784634</v>
      </c>
      <c r="D15" s="24">
        <v>47</v>
      </c>
      <c r="E15" s="43">
        <f t="shared" si="0"/>
        <v>9.5141700404858298</v>
      </c>
      <c r="F15" s="24">
        <v>153</v>
      </c>
      <c r="G15" s="43">
        <f t="shared" si="1"/>
        <v>30.971659919028337</v>
      </c>
      <c r="H15" s="24">
        <v>187</v>
      </c>
      <c r="I15" s="43">
        <f t="shared" si="2"/>
        <v>37.854251012145752</v>
      </c>
      <c r="J15" s="24">
        <v>84</v>
      </c>
      <c r="K15" s="43">
        <f t="shared" si="3"/>
        <v>17.004048582995949</v>
      </c>
      <c r="L15" s="24">
        <v>23</v>
      </c>
      <c r="M15" s="56">
        <f t="shared" si="4"/>
        <v>4.6558704453441297</v>
      </c>
    </row>
    <row r="16" spans="1:14" ht="14.45">
      <c r="A16" s="318" t="s">
        <v>63</v>
      </c>
      <c r="B16" s="24">
        <v>2087</v>
      </c>
      <c r="C16" s="43">
        <f t="shared" si="5"/>
        <v>12.769211943220753</v>
      </c>
      <c r="D16" s="24">
        <v>234</v>
      </c>
      <c r="E16" s="43">
        <f t="shared" si="0"/>
        <v>11.212266411116435</v>
      </c>
      <c r="F16" s="24">
        <v>621</v>
      </c>
      <c r="G16" s="43">
        <f t="shared" si="1"/>
        <v>29.75563009103977</v>
      </c>
      <c r="H16" s="24">
        <v>662</v>
      </c>
      <c r="I16" s="43">
        <f t="shared" si="2"/>
        <v>31.720172496406324</v>
      </c>
      <c r="J16" s="24">
        <v>380</v>
      </c>
      <c r="K16" s="43">
        <f t="shared" si="3"/>
        <v>18.207954000958313</v>
      </c>
      <c r="L16" s="24">
        <v>190</v>
      </c>
      <c r="M16" s="56">
        <f t="shared" si="4"/>
        <v>9.1039770004791567</v>
      </c>
    </row>
    <row r="17" spans="1:14" ht="14.45">
      <c r="A17" s="318" t="s">
        <v>131</v>
      </c>
      <c r="B17" s="24">
        <v>725</v>
      </c>
      <c r="C17" s="43">
        <f t="shared" si="5"/>
        <v>4.4358786098874203</v>
      </c>
      <c r="D17" s="24">
        <v>93</v>
      </c>
      <c r="E17" s="43">
        <f t="shared" si="0"/>
        <v>12.827586206896552</v>
      </c>
      <c r="F17" s="24">
        <v>194</v>
      </c>
      <c r="G17" s="43">
        <f t="shared" si="1"/>
        <v>26.758620689655171</v>
      </c>
      <c r="H17" s="24">
        <v>283</v>
      </c>
      <c r="I17" s="43">
        <f t="shared" si="2"/>
        <v>39.03448275862069</v>
      </c>
      <c r="J17" s="24">
        <v>138</v>
      </c>
      <c r="K17" s="43">
        <f t="shared" si="3"/>
        <v>19.034482758620687</v>
      </c>
      <c r="L17" s="24">
        <v>17</v>
      </c>
      <c r="M17" s="56">
        <f t="shared" si="4"/>
        <v>2.3448275862068968</v>
      </c>
    </row>
    <row r="18" spans="1:14" ht="14.45">
      <c r="A18" s="318" t="s">
        <v>136</v>
      </c>
      <c r="B18" s="24">
        <v>666</v>
      </c>
      <c r="C18" s="43">
        <f t="shared" si="5"/>
        <v>4.0748898678414092</v>
      </c>
      <c r="D18" s="24">
        <v>73</v>
      </c>
      <c r="E18" s="43">
        <f t="shared" si="0"/>
        <v>10.960960960960961</v>
      </c>
      <c r="F18" s="24">
        <v>196</v>
      </c>
      <c r="G18" s="43">
        <f t="shared" si="1"/>
        <v>29.429429429429426</v>
      </c>
      <c r="H18" s="24">
        <v>207</v>
      </c>
      <c r="I18" s="43">
        <f t="shared" si="2"/>
        <v>31.081081081081081</v>
      </c>
      <c r="J18" s="24">
        <v>153</v>
      </c>
      <c r="K18" s="43">
        <f t="shared" si="3"/>
        <v>22.972972972972975</v>
      </c>
      <c r="L18" s="24">
        <v>37</v>
      </c>
      <c r="M18" s="56">
        <f t="shared" si="4"/>
        <v>5.5555555555555554</v>
      </c>
    </row>
    <row r="19" spans="1:14" ht="14.45">
      <c r="A19" s="318" t="s">
        <v>141</v>
      </c>
      <c r="B19" s="24">
        <v>477</v>
      </c>
      <c r="C19" s="43">
        <f t="shared" si="5"/>
        <v>2.9185022026431717</v>
      </c>
      <c r="D19" s="24">
        <v>67</v>
      </c>
      <c r="E19" s="43">
        <f t="shared" si="0"/>
        <v>14.046121593291405</v>
      </c>
      <c r="F19" s="24">
        <v>134</v>
      </c>
      <c r="G19" s="43">
        <f t="shared" si="1"/>
        <v>28.092243186582809</v>
      </c>
      <c r="H19" s="24">
        <v>148</v>
      </c>
      <c r="I19" s="43">
        <f t="shared" si="2"/>
        <v>31.027253668763105</v>
      </c>
      <c r="J19" s="24">
        <v>99</v>
      </c>
      <c r="K19" s="43">
        <f t="shared" si="3"/>
        <v>20.754716981132077</v>
      </c>
      <c r="L19" s="24">
        <v>29</v>
      </c>
      <c r="M19" s="56">
        <f t="shared" si="4"/>
        <v>6.0796645702306078</v>
      </c>
    </row>
    <row r="20" spans="1:14" ht="14.45">
      <c r="A20" s="318" t="s">
        <v>172</v>
      </c>
      <c r="B20" s="24">
        <v>96</v>
      </c>
      <c r="C20" s="43">
        <f t="shared" si="5"/>
        <v>0.58737151248164465</v>
      </c>
      <c r="D20" s="24">
        <v>6</v>
      </c>
      <c r="E20" s="43">
        <f t="shared" si="0"/>
        <v>6.25</v>
      </c>
      <c r="F20" s="24">
        <v>33</v>
      </c>
      <c r="G20" s="43">
        <f t="shared" si="1"/>
        <v>34.375</v>
      </c>
      <c r="H20" s="24">
        <v>38</v>
      </c>
      <c r="I20" s="43">
        <f t="shared" si="2"/>
        <v>39.583333333333329</v>
      </c>
      <c r="J20" s="24">
        <v>14</v>
      </c>
      <c r="K20" s="43">
        <f t="shared" si="3"/>
        <v>14.583333333333334</v>
      </c>
      <c r="L20" s="24">
        <v>5</v>
      </c>
      <c r="M20" s="56">
        <f t="shared" si="4"/>
        <v>5.2083333333333339</v>
      </c>
    </row>
    <row r="21" spans="1:14" ht="45" customHeight="1">
      <c r="A21" s="319" t="s">
        <v>211</v>
      </c>
      <c r="B21" s="24">
        <v>27</v>
      </c>
      <c r="C21" s="43">
        <f t="shared" si="5"/>
        <v>0.16519823788546256</v>
      </c>
      <c r="D21" s="24">
        <v>1</v>
      </c>
      <c r="E21" s="43">
        <f t="shared" si="0"/>
        <v>3.7037037037037033</v>
      </c>
      <c r="F21" s="24">
        <v>14</v>
      </c>
      <c r="G21" s="43">
        <f t="shared" si="1"/>
        <v>51.851851851851848</v>
      </c>
      <c r="H21" s="24">
        <v>10</v>
      </c>
      <c r="I21" s="43">
        <f t="shared" si="2"/>
        <v>37.037037037037038</v>
      </c>
      <c r="J21" s="24">
        <v>2</v>
      </c>
      <c r="K21" s="43">
        <f t="shared" si="3"/>
        <v>7.4074074074074066</v>
      </c>
      <c r="L21" s="24">
        <v>0</v>
      </c>
      <c r="M21" s="56">
        <f t="shared" si="4"/>
        <v>0</v>
      </c>
    </row>
    <row r="22" spans="1:14" ht="14.45">
      <c r="A22" s="318" t="s">
        <v>143</v>
      </c>
      <c r="B22" s="24">
        <v>212</v>
      </c>
      <c r="C22" s="43">
        <f t="shared" si="5"/>
        <v>1.2971120900636319</v>
      </c>
      <c r="D22" s="24">
        <v>18</v>
      </c>
      <c r="E22" s="43">
        <f t="shared" si="0"/>
        <v>8.4905660377358494</v>
      </c>
      <c r="F22" s="24">
        <v>62</v>
      </c>
      <c r="G22" s="43">
        <f t="shared" si="1"/>
        <v>29.245283018867923</v>
      </c>
      <c r="H22" s="24">
        <v>65</v>
      </c>
      <c r="I22" s="43">
        <f t="shared" si="2"/>
        <v>30.660377358490564</v>
      </c>
      <c r="J22" s="24">
        <v>48</v>
      </c>
      <c r="K22" s="43">
        <f t="shared" si="3"/>
        <v>22.641509433962266</v>
      </c>
      <c r="L22" s="24">
        <v>19</v>
      </c>
      <c r="M22" s="56">
        <f t="shared" si="4"/>
        <v>8.9622641509433958</v>
      </c>
    </row>
    <row r="23" spans="1:14" ht="14.45">
      <c r="A23" s="318" t="s">
        <v>145</v>
      </c>
      <c r="B23" s="24">
        <v>1303</v>
      </c>
      <c r="C23" s="43">
        <f t="shared" si="5"/>
        <v>7.9723445912873228</v>
      </c>
      <c r="D23" s="24">
        <v>300</v>
      </c>
      <c r="E23" s="43">
        <f t="shared" si="0"/>
        <v>23.023791250959324</v>
      </c>
      <c r="F23" s="24">
        <v>554</v>
      </c>
      <c r="G23" s="43">
        <f t="shared" si="1"/>
        <v>42.517267843438219</v>
      </c>
      <c r="H23" s="24">
        <v>310</v>
      </c>
      <c r="I23" s="43">
        <f t="shared" si="2"/>
        <v>23.791250959324636</v>
      </c>
      <c r="J23" s="24">
        <v>133</v>
      </c>
      <c r="K23" s="43">
        <f t="shared" si="3"/>
        <v>10.207214121258634</v>
      </c>
      <c r="L23" s="24">
        <v>6</v>
      </c>
      <c r="M23" s="56">
        <f t="shared" si="4"/>
        <v>0.46047582501918649</v>
      </c>
    </row>
    <row r="24" spans="1:14" ht="14.45">
      <c r="A24" s="318" t="s">
        <v>147</v>
      </c>
      <c r="B24" s="24">
        <v>645</v>
      </c>
      <c r="C24" s="43">
        <f t="shared" si="5"/>
        <v>3.9464023494860498</v>
      </c>
      <c r="D24" s="24">
        <v>73</v>
      </c>
      <c r="E24" s="43">
        <f t="shared" si="0"/>
        <v>11.317829457364342</v>
      </c>
      <c r="F24" s="24">
        <v>166</v>
      </c>
      <c r="G24" s="43">
        <f t="shared" si="1"/>
        <v>25.736434108527135</v>
      </c>
      <c r="H24" s="24">
        <v>242</v>
      </c>
      <c r="I24" s="43">
        <f t="shared" si="2"/>
        <v>37.519379844961243</v>
      </c>
      <c r="J24" s="24">
        <v>138</v>
      </c>
      <c r="K24" s="43">
        <f t="shared" si="3"/>
        <v>21.395348837209301</v>
      </c>
      <c r="L24" s="24">
        <v>26</v>
      </c>
      <c r="M24" s="56">
        <f t="shared" si="4"/>
        <v>4.0310077519379846</v>
      </c>
    </row>
    <row r="25" spans="1:14" ht="14.45">
      <c r="A25" s="318" t="s">
        <v>212</v>
      </c>
      <c r="B25" s="24">
        <v>29</v>
      </c>
      <c r="C25" s="43">
        <f t="shared" si="5"/>
        <v>0.17743514439549682</v>
      </c>
      <c r="D25" s="24">
        <v>1</v>
      </c>
      <c r="E25" s="43">
        <f t="shared" si="0"/>
        <v>3.4482758620689653</v>
      </c>
      <c r="F25" s="24">
        <v>8</v>
      </c>
      <c r="G25" s="43">
        <f t="shared" si="1"/>
        <v>27.586206896551722</v>
      </c>
      <c r="H25" s="24">
        <v>12</v>
      </c>
      <c r="I25" s="43">
        <f t="shared" si="2"/>
        <v>41.379310344827587</v>
      </c>
      <c r="J25" s="24">
        <v>8</v>
      </c>
      <c r="K25" s="43">
        <f t="shared" si="3"/>
        <v>27.586206896551722</v>
      </c>
      <c r="L25" s="24">
        <v>0</v>
      </c>
      <c r="M25" s="56">
        <f t="shared" si="4"/>
        <v>0</v>
      </c>
    </row>
    <row r="26" spans="1:14" ht="14.45">
      <c r="A26" s="318" t="s">
        <v>181</v>
      </c>
      <c r="B26" s="24">
        <v>2419</v>
      </c>
      <c r="C26" s="43">
        <f t="shared" si="5"/>
        <v>14.800538423886442</v>
      </c>
      <c r="D26" s="24">
        <v>299</v>
      </c>
      <c r="E26" s="43">
        <f t="shared" si="0"/>
        <v>12.36047953699876</v>
      </c>
      <c r="F26" s="24">
        <v>715</v>
      </c>
      <c r="G26" s="43">
        <f t="shared" si="1"/>
        <v>29.557668458040514</v>
      </c>
      <c r="H26" s="24">
        <v>703</v>
      </c>
      <c r="I26" s="43">
        <f t="shared" si="2"/>
        <v>29.061595700702767</v>
      </c>
      <c r="J26" s="24">
        <v>557</v>
      </c>
      <c r="K26" s="43">
        <f t="shared" si="3"/>
        <v>23.026043819760229</v>
      </c>
      <c r="L26" s="24">
        <v>145</v>
      </c>
      <c r="M26" s="56">
        <f t="shared" si="4"/>
        <v>5.9942124844977265</v>
      </c>
    </row>
    <row r="27" spans="1:14" ht="14.45">
      <c r="A27" s="318" t="s">
        <v>86</v>
      </c>
      <c r="B27" s="24">
        <v>7003</v>
      </c>
      <c r="C27" s="43">
        <f t="shared" si="5"/>
        <v>42.847528144884976</v>
      </c>
      <c r="D27" s="24">
        <v>954</v>
      </c>
      <c r="E27" s="43">
        <f t="shared" si="0"/>
        <v>13.622733114379551</v>
      </c>
      <c r="F27" s="24">
        <v>2026</v>
      </c>
      <c r="G27" s="43">
        <f t="shared" si="1"/>
        <v>28.930458374982148</v>
      </c>
      <c r="H27" s="24">
        <v>1833</v>
      </c>
      <c r="I27" s="43">
        <f t="shared" si="2"/>
        <v>26.174496644295303</v>
      </c>
      <c r="J27" s="24">
        <v>1581</v>
      </c>
      <c r="K27" s="43">
        <f t="shared" si="3"/>
        <v>22.576038840496928</v>
      </c>
      <c r="L27" s="24">
        <v>609</v>
      </c>
      <c r="M27" s="56">
        <f t="shared" si="4"/>
        <v>8.6962730258460663</v>
      </c>
    </row>
    <row r="28" spans="1:14" ht="43.5">
      <c r="A28" s="44" t="s">
        <v>213</v>
      </c>
      <c r="B28" s="24">
        <v>35</v>
      </c>
      <c r="C28" s="43">
        <f t="shared" si="5"/>
        <v>0.21414586392559959</v>
      </c>
      <c r="D28" s="24">
        <v>0</v>
      </c>
      <c r="E28" s="43">
        <f t="shared" si="0"/>
        <v>0</v>
      </c>
      <c r="F28" s="24">
        <v>11</v>
      </c>
      <c r="G28" s="43">
        <f t="shared" si="1"/>
        <v>31.428571428571427</v>
      </c>
      <c r="H28" s="24">
        <v>17</v>
      </c>
      <c r="I28" s="43">
        <f t="shared" si="2"/>
        <v>48.571428571428569</v>
      </c>
      <c r="J28" s="24">
        <v>5</v>
      </c>
      <c r="K28" s="43">
        <f t="shared" si="3"/>
        <v>14.285714285714285</v>
      </c>
      <c r="L28" s="24">
        <v>2</v>
      </c>
      <c r="M28" s="56">
        <f t="shared" si="4"/>
        <v>5.7142857142857144</v>
      </c>
    </row>
    <row r="29" spans="1:14" ht="14.45">
      <c r="A29" s="7"/>
      <c r="B29" s="13"/>
      <c r="C29" s="13"/>
      <c r="D29" s="13"/>
      <c r="E29" s="13"/>
      <c r="F29" s="13"/>
      <c r="G29" s="13"/>
      <c r="H29" s="13"/>
      <c r="I29" s="13"/>
      <c r="J29" s="13"/>
      <c r="K29" s="13"/>
      <c r="L29" s="13"/>
      <c r="N29" s="6"/>
    </row>
    <row r="30" spans="1:14" ht="20.100000000000001" customHeight="1">
      <c r="A30" s="21" t="s">
        <v>214</v>
      </c>
      <c r="B30" s="21"/>
      <c r="C30" s="21"/>
      <c r="D30" s="21"/>
      <c r="E30" s="21"/>
      <c r="F30" s="21"/>
      <c r="G30" s="21"/>
      <c r="H30" s="21"/>
      <c r="I30" s="21"/>
      <c r="J30" s="21"/>
      <c r="K30" s="21"/>
      <c r="L30" s="21"/>
      <c r="M30" s="21"/>
    </row>
    <row r="31" spans="1:14" ht="18" customHeight="1">
      <c r="A31" s="392" t="s">
        <v>195</v>
      </c>
      <c r="B31" s="392" t="s">
        <v>196</v>
      </c>
      <c r="C31" s="393" t="s">
        <v>215</v>
      </c>
      <c r="D31" s="395" t="s">
        <v>198</v>
      </c>
      <c r="E31" s="395"/>
      <c r="F31" s="395"/>
      <c r="G31" s="395"/>
      <c r="H31" s="395"/>
      <c r="I31" s="395"/>
      <c r="J31" s="395"/>
      <c r="K31" s="395"/>
      <c r="L31" s="395"/>
      <c r="M31" s="395"/>
      <c r="N31" s="6"/>
    </row>
    <row r="32" spans="1:14" ht="14.45">
      <c r="A32" s="392"/>
      <c r="B32" s="392"/>
      <c r="C32" s="393"/>
      <c r="D32" s="394" t="s">
        <v>199</v>
      </c>
      <c r="E32" s="394"/>
      <c r="F32" s="394" t="s">
        <v>200</v>
      </c>
      <c r="G32" s="394"/>
      <c r="H32" s="394" t="s">
        <v>201</v>
      </c>
      <c r="I32" s="394"/>
      <c r="J32" s="394" t="s">
        <v>202</v>
      </c>
      <c r="K32" s="394"/>
      <c r="L32" s="394" t="s">
        <v>203</v>
      </c>
      <c r="M32" s="394"/>
    </row>
    <row r="33" spans="1:14" ht="14.45">
      <c r="A33" s="392"/>
      <c r="B33" s="392"/>
      <c r="C33" s="393"/>
      <c r="D33" s="98" t="s">
        <v>196</v>
      </c>
      <c r="E33" s="97" t="s">
        <v>204</v>
      </c>
      <c r="F33" s="98" t="s">
        <v>196</v>
      </c>
      <c r="G33" s="97" t="s">
        <v>204</v>
      </c>
      <c r="H33" s="98" t="s">
        <v>196</v>
      </c>
      <c r="I33" s="97" t="s">
        <v>204</v>
      </c>
      <c r="J33" s="98" t="s">
        <v>196</v>
      </c>
      <c r="K33" s="97" t="s">
        <v>204</v>
      </c>
      <c r="L33" s="98" t="s">
        <v>196</v>
      </c>
      <c r="M33" s="97" t="s">
        <v>204</v>
      </c>
    </row>
    <row r="34" spans="1:14" ht="15.6">
      <c r="A34" s="176" t="s">
        <v>205</v>
      </c>
      <c r="B34" s="209">
        <v>1172</v>
      </c>
      <c r="C34" s="177"/>
      <c r="D34" s="172">
        <v>10</v>
      </c>
      <c r="E34" s="174">
        <f t="shared" ref="E34:E41" si="6">(D34/B34)*100</f>
        <v>0.85324232081911267</v>
      </c>
      <c r="F34" s="172">
        <v>307</v>
      </c>
      <c r="G34" s="174">
        <f t="shared" ref="G34:G41" si="7">(F34/B34)*100</f>
        <v>26.194539249146757</v>
      </c>
      <c r="H34" s="172">
        <v>540</v>
      </c>
      <c r="I34" s="174">
        <f t="shared" ref="I34:I41" si="8">(H34/B34)*100</f>
        <v>46.075085324232084</v>
      </c>
      <c r="J34" s="172">
        <v>276</v>
      </c>
      <c r="K34" s="174">
        <f t="shared" ref="K34:K41" si="9">(J34/B34)*100</f>
        <v>23.549488054607508</v>
      </c>
      <c r="L34" s="172">
        <v>39</v>
      </c>
      <c r="M34" s="174">
        <f t="shared" ref="M34:M41" si="10">(L34/B34)*100</f>
        <v>3.3276450511945397</v>
      </c>
    </row>
    <row r="35" spans="1:14" ht="15.6">
      <c r="A35" s="45" t="s">
        <v>206</v>
      </c>
      <c r="B35" s="210">
        <v>1205</v>
      </c>
      <c r="C35" s="46"/>
      <c r="D35" s="42">
        <v>10</v>
      </c>
      <c r="E35" s="47">
        <f t="shared" si="6"/>
        <v>0.82987551867219922</v>
      </c>
      <c r="F35" s="42">
        <v>275</v>
      </c>
      <c r="G35" s="47">
        <f t="shared" si="7"/>
        <v>22.821576763485478</v>
      </c>
      <c r="H35" s="42">
        <v>595</v>
      </c>
      <c r="I35" s="47">
        <f t="shared" si="8"/>
        <v>49.377593360995853</v>
      </c>
      <c r="J35" s="42">
        <v>283</v>
      </c>
      <c r="K35" s="47">
        <f t="shared" si="9"/>
        <v>23.485477178423235</v>
      </c>
      <c r="L35" s="42">
        <v>42</v>
      </c>
      <c r="M35" s="47">
        <f t="shared" si="10"/>
        <v>3.4854771784232366</v>
      </c>
    </row>
    <row r="36" spans="1:14" ht="15.6">
      <c r="A36" s="45" t="s">
        <v>207</v>
      </c>
      <c r="B36" s="210">
        <v>1196</v>
      </c>
      <c r="C36" s="48"/>
      <c r="D36" s="42">
        <v>11</v>
      </c>
      <c r="E36" s="47">
        <f t="shared" si="6"/>
        <v>0.91973244147157196</v>
      </c>
      <c r="F36" s="42">
        <v>279</v>
      </c>
      <c r="G36" s="47">
        <f t="shared" si="7"/>
        <v>23.327759197324415</v>
      </c>
      <c r="H36" s="42">
        <v>572</v>
      </c>
      <c r="I36" s="47">
        <f t="shared" si="8"/>
        <v>47.826086956521742</v>
      </c>
      <c r="J36" s="42">
        <v>291</v>
      </c>
      <c r="K36" s="47">
        <f t="shared" si="9"/>
        <v>24.331103678929765</v>
      </c>
      <c r="L36" s="42">
        <v>43</v>
      </c>
      <c r="M36" s="47">
        <f t="shared" si="10"/>
        <v>3.595317725752508</v>
      </c>
      <c r="N36" s="6"/>
    </row>
    <row r="37" spans="1:14" ht="15.6">
      <c r="A37" s="45" t="s">
        <v>208</v>
      </c>
      <c r="B37" s="210">
        <v>1196</v>
      </c>
      <c r="C37" s="48"/>
      <c r="D37" s="42">
        <v>9</v>
      </c>
      <c r="E37" s="47">
        <f t="shared" si="6"/>
        <v>0.75250836120401343</v>
      </c>
      <c r="F37" s="42">
        <v>263</v>
      </c>
      <c r="G37" s="47">
        <f t="shared" si="7"/>
        <v>21.989966555183944</v>
      </c>
      <c r="H37" s="42">
        <v>576</v>
      </c>
      <c r="I37" s="47">
        <f t="shared" si="8"/>
        <v>48.16053511705686</v>
      </c>
      <c r="J37" s="42">
        <v>296</v>
      </c>
      <c r="K37" s="47">
        <f t="shared" si="9"/>
        <v>24.749163879598662</v>
      </c>
      <c r="L37" s="42">
        <v>52</v>
      </c>
      <c r="M37" s="47">
        <f t="shared" si="10"/>
        <v>4.3478260869565215</v>
      </c>
      <c r="N37" s="6"/>
    </row>
    <row r="38" spans="1:14" ht="15.6">
      <c r="A38" s="45" t="s">
        <v>209</v>
      </c>
      <c r="B38" s="210">
        <f>SUM(B39:B41)</f>
        <v>1216</v>
      </c>
      <c r="C38" s="286">
        <f>SUM(C39:C41)</f>
        <v>100</v>
      </c>
      <c r="D38" s="210">
        <f>SUM(D39:D41)</f>
        <v>11</v>
      </c>
      <c r="E38" s="282">
        <f t="shared" si="6"/>
        <v>0.9046052631578948</v>
      </c>
      <c r="F38" s="210">
        <f>SUM(F39:F41)</f>
        <v>259</v>
      </c>
      <c r="G38" s="282">
        <f t="shared" si="7"/>
        <v>21.299342105263158</v>
      </c>
      <c r="H38" s="210">
        <f>SUM(H39:H41)</f>
        <v>580</v>
      </c>
      <c r="I38" s="282">
        <f t="shared" si="8"/>
        <v>47.69736842105263</v>
      </c>
      <c r="J38" s="210">
        <f>SUM(J39:J41)</f>
        <v>306</v>
      </c>
      <c r="K38" s="282">
        <f t="shared" si="9"/>
        <v>25.164473684210524</v>
      </c>
      <c r="L38" s="210">
        <f>SUM(L39:L41)</f>
        <v>60</v>
      </c>
      <c r="M38" s="282">
        <f t="shared" si="10"/>
        <v>4.9342105263157894</v>
      </c>
      <c r="N38" s="6"/>
    </row>
    <row r="39" spans="1:14" ht="14.45">
      <c r="A39" s="49" t="s">
        <v>66</v>
      </c>
      <c r="B39" s="285">
        <v>656</v>
      </c>
      <c r="C39" s="50">
        <f>(B39/$B$38)*100</f>
        <v>53.94736842105263</v>
      </c>
      <c r="D39" s="285">
        <v>8</v>
      </c>
      <c r="E39" s="43">
        <f t="shared" si="6"/>
        <v>1.2195121951219512</v>
      </c>
      <c r="F39" s="285">
        <v>131</v>
      </c>
      <c r="G39" s="43">
        <f t="shared" si="7"/>
        <v>19.969512195121951</v>
      </c>
      <c r="H39" s="285">
        <v>302</v>
      </c>
      <c r="I39" s="43">
        <f t="shared" si="8"/>
        <v>46.036585365853661</v>
      </c>
      <c r="J39" s="285">
        <v>169</v>
      </c>
      <c r="K39" s="43">
        <f t="shared" si="9"/>
        <v>25.762195121951219</v>
      </c>
      <c r="L39" s="285">
        <v>46</v>
      </c>
      <c r="M39" s="43">
        <f t="shared" si="10"/>
        <v>7.01219512195122</v>
      </c>
      <c r="N39" s="6"/>
    </row>
    <row r="40" spans="1:14" ht="14.45">
      <c r="A40" s="49" t="s">
        <v>123</v>
      </c>
      <c r="B40" s="285">
        <v>543</v>
      </c>
      <c r="C40" s="50">
        <f t="shared" ref="C40:C41" si="11">(B40/$B$38)*100</f>
        <v>44.65460526315789</v>
      </c>
      <c r="D40" s="285">
        <v>3</v>
      </c>
      <c r="E40" s="43">
        <f t="shared" si="6"/>
        <v>0.55248618784530379</v>
      </c>
      <c r="F40" s="285">
        <v>122</v>
      </c>
      <c r="G40" s="43">
        <f t="shared" si="7"/>
        <v>22.467771639042358</v>
      </c>
      <c r="H40" s="285">
        <v>269</v>
      </c>
      <c r="I40" s="43">
        <f t="shared" si="8"/>
        <v>49.539594843462247</v>
      </c>
      <c r="J40" s="285">
        <v>135</v>
      </c>
      <c r="K40" s="43">
        <f t="shared" si="9"/>
        <v>24.861878453038674</v>
      </c>
      <c r="L40" s="285">
        <v>14</v>
      </c>
      <c r="M40" s="43">
        <f t="shared" si="10"/>
        <v>2.5782688766114181</v>
      </c>
      <c r="N40" s="6"/>
    </row>
    <row r="41" spans="1:14" ht="14.45">
      <c r="A41" s="49" t="s">
        <v>216</v>
      </c>
      <c r="B41" s="285">
        <v>17</v>
      </c>
      <c r="C41" s="50">
        <f t="shared" si="11"/>
        <v>1.3980263157894737</v>
      </c>
      <c r="D41" s="285">
        <v>0</v>
      </c>
      <c r="E41" s="43">
        <f t="shared" si="6"/>
        <v>0</v>
      </c>
      <c r="F41" s="285">
        <v>6</v>
      </c>
      <c r="G41" s="43">
        <f t="shared" si="7"/>
        <v>35.294117647058826</v>
      </c>
      <c r="H41" s="285">
        <v>9</v>
      </c>
      <c r="I41" s="43">
        <f t="shared" si="8"/>
        <v>52.941176470588239</v>
      </c>
      <c r="J41" s="285">
        <v>2</v>
      </c>
      <c r="K41" s="43">
        <f t="shared" si="9"/>
        <v>11.76470588235294</v>
      </c>
      <c r="L41" s="285">
        <v>0</v>
      </c>
      <c r="M41" s="43">
        <f t="shared" si="10"/>
        <v>0</v>
      </c>
    </row>
    <row r="42" spans="1:14" ht="14.45">
      <c r="A42" s="27"/>
      <c r="B42" s="3"/>
      <c r="C42" s="39"/>
      <c r="D42" s="3"/>
      <c r="E42" s="39"/>
      <c r="F42" s="3"/>
      <c r="G42" s="39"/>
      <c r="H42" s="3"/>
      <c r="I42" s="39"/>
      <c r="J42" s="3"/>
      <c r="K42" s="39"/>
      <c r="L42" s="3"/>
      <c r="M42" s="39"/>
    </row>
    <row r="43" spans="1:14" ht="20.100000000000001" customHeight="1">
      <c r="A43" s="21" t="s">
        <v>217</v>
      </c>
      <c r="B43" s="38"/>
      <c r="C43" s="38"/>
      <c r="D43" s="38"/>
      <c r="E43" s="38"/>
      <c r="F43" s="38"/>
      <c r="G43" s="38"/>
      <c r="H43" s="38"/>
      <c r="I43" s="38"/>
      <c r="J43" s="38"/>
      <c r="K43" s="38"/>
      <c r="L43" s="38"/>
      <c r="M43" s="38"/>
    </row>
    <row r="44" spans="1:14" ht="18" customHeight="1">
      <c r="A44" s="395" t="s">
        <v>218</v>
      </c>
      <c r="B44" s="395" t="s">
        <v>196</v>
      </c>
      <c r="C44" s="393" t="s">
        <v>215</v>
      </c>
      <c r="D44" s="395" t="s">
        <v>198</v>
      </c>
      <c r="E44" s="395"/>
      <c r="F44" s="395"/>
      <c r="G44" s="395"/>
      <c r="H44" s="395"/>
      <c r="I44" s="395"/>
      <c r="J44" s="395"/>
      <c r="K44" s="395"/>
      <c r="L44" s="395"/>
      <c r="M44" s="395"/>
    </row>
    <row r="45" spans="1:14" ht="14.45">
      <c r="A45" s="395"/>
      <c r="B45" s="395"/>
      <c r="C45" s="393"/>
      <c r="D45" s="394" t="s">
        <v>199</v>
      </c>
      <c r="E45" s="394"/>
      <c r="F45" s="394" t="s">
        <v>200</v>
      </c>
      <c r="G45" s="394"/>
      <c r="H45" s="394" t="s">
        <v>201</v>
      </c>
      <c r="I45" s="394"/>
      <c r="J45" s="394" t="s">
        <v>202</v>
      </c>
      <c r="K45" s="394"/>
      <c r="L45" s="394" t="s">
        <v>203</v>
      </c>
      <c r="M45" s="394"/>
    </row>
    <row r="46" spans="1:14" ht="14.45">
      <c r="A46" s="395"/>
      <c r="B46" s="395"/>
      <c r="C46" s="393"/>
      <c r="D46" s="98" t="s">
        <v>196</v>
      </c>
      <c r="E46" s="97" t="s">
        <v>204</v>
      </c>
      <c r="F46" s="98" t="s">
        <v>196</v>
      </c>
      <c r="G46" s="97" t="s">
        <v>204</v>
      </c>
      <c r="H46" s="98" t="s">
        <v>196</v>
      </c>
      <c r="I46" s="97" t="s">
        <v>204</v>
      </c>
      <c r="J46" s="98" t="s">
        <v>196</v>
      </c>
      <c r="K46" s="97" t="s">
        <v>204</v>
      </c>
      <c r="L46" s="98" t="s">
        <v>196</v>
      </c>
      <c r="M46" s="97" t="s">
        <v>204</v>
      </c>
    </row>
    <row r="47" spans="1:14" s="1" customFormat="1" ht="15.6">
      <c r="A47" s="178" t="s">
        <v>209</v>
      </c>
      <c r="B47" s="211">
        <f>SUM(B48:B51)</f>
        <v>16344</v>
      </c>
      <c r="C47" s="287">
        <f>SUM(C48:C51)</f>
        <v>100</v>
      </c>
      <c r="D47" s="209">
        <f>SUM(D48:D51)</f>
        <v>2183</v>
      </c>
      <c r="E47" s="288">
        <f>(D47/$B47)*100</f>
        <v>13.356583455702397</v>
      </c>
      <c r="F47" s="209">
        <f>SUM(F48:F51)</f>
        <v>4940</v>
      </c>
      <c r="G47" s="288">
        <f>(F47/$B47)*100</f>
        <v>30.225159079784632</v>
      </c>
      <c r="H47" s="209">
        <f>SUM(H48:H51)</f>
        <v>4766</v>
      </c>
      <c r="I47" s="288">
        <f>(H47/$B47)*100</f>
        <v>29.160548213411651</v>
      </c>
      <c r="J47" s="209">
        <f>SUM(J48:J51)</f>
        <v>3347</v>
      </c>
      <c r="K47" s="288">
        <f>(J47/$B47)*100</f>
        <v>20.478463044542337</v>
      </c>
      <c r="L47" s="209">
        <f>SUM(L48:L51)</f>
        <v>1108</v>
      </c>
      <c r="M47" s="288">
        <f>(L47/$B47)*100</f>
        <v>6.779246206558982</v>
      </c>
    </row>
    <row r="48" spans="1:14" ht="14.45">
      <c r="A48" s="51" t="s">
        <v>219</v>
      </c>
      <c r="B48" s="24">
        <v>10</v>
      </c>
      <c r="C48" s="43">
        <f>(B48/$B$47)*100</f>
        <v>6.1184532550171311E-2</v>
      </c>
      <c r="D48" s="24">
        <v>0</v>
      </c>
      <c r="E48" s="54">
        <f>(D48/$B48)*100</f>
        <v>0</v>
      </c>
      <c r="F48" s="24">
        <v>0</v>
      </c>
      <c r="G48" s="54">
        <f>(F48/$B48)*100</f>
        <v>0</v>
      </c>
      <c r="H48" s="24">
        <v>5</v>
      </c>
      <c r="I48" s="54">
        <f>(H48/$B48)*100</f>
        <v>50</v>
      </c>
      <c r="J48" s="24">
        <v>2</v>
      </c>
      <c r="K48" s="54">
        <f>(J48/$B48)*100</f>
        <v>20</v>
      </c>
      <c r="L48" s="24">
        <v>3</v>
      </c>
      <c r="M48" s="54">
        <f>(L48/$B48)*100</f>
        <v>30</v>
      </c>
      <c r="N48" s="6"/>
    </row>
    <row r="49" spans="1:14" ht="14.45">
      <c r="A49" s="51" t="s">
        <v>220</v>
      </c>
      <c r="B49" s="24">
        <v>1206</v>
      </c>
      <c r="C49" s="43">
        <f t="shared" ref="C49:C51" si="12">(B49/$B$47)*100</f>
        <v>7.3788546255506615</v>
      </c>
      <c r="D49" s="24">
        <v>11</v>
      </c>
      <c r="E49" s="53">
        <f t="shared" ref="E49:E51" si="13">(D49/$B49)*100</f>
        <v>0.91210613598673307</v>
      </c>
      <c r="F49" s="24">
        <v>259</v>
      </c>
      <c r="G49" s="53">
        <f t="shared" ref="G49:G51" si="14">(F49/$B49)*100</f>
        <v>21.475953565505804</v>
      </c>
      <c r="H49" s="24">
        <v>575</v>
      </c>
      <c r="I49" s="53">
        <f t="shared" ref="I49:I51" si="15">(H49/$B49)*100</f>
        <v>47.678275290215588</v>
      </c>
      <c r="J49" s="24">
        <v>304</v>
      </c>
      <c r="K49" s="53">
        <f t="shared" ref="K49:K51" si="16">(J49/$B49)*100</f>
        <v>25.207296849087896</v>
      </c>
      <c r="L49" s="24">
        <v>57</v>
      </c>
      <c r="M49" s="53">
        <f t="shared" ref="M49:M51" si="17">(L49/$B49)*100</f>
        <v>4.7263681592039797</v>
      </c>
      <c r="N49" s="6"/>
    </row>
    <row r="50" spans="1:14" ht="14.45">
      <c r="A50" s="51" t="s">
        <v>221</v>
      </c>
      <c r="B50" s="24">
        <v>10419</v>
      </c>
      <c r="C50" s="43">
        <f t="shared" si="12"/>
        <v>63.748164464023496</v>
      </c>
      <c r="D50" s="24">
        <v>1668</v>
      </c>
      <c r="E50" s="53">
        <f t="shared" si="13"/>
        <v>16.009213936078318</v>
      </c>
      <c r="F50" s="24">
        <v>3539</v>
      </c>
      <c r="G50" s="53">
        <f t="shared" si="14"/>
        <v>33.966791438717728</v>
      </c>
      <c r="H50" s="24">
        <v>2872</v>
      </c>
      <c r="I50" s="53">
        <f t="shared" si="15"/>
        <v>27.565025434302715</v>
      </c>
      <c r="J50" s="24">
        <v>1840</v>
      </c>
      <c r="K50" s="53">
        <f t="shared" si="16"/>
        <v>17.660044150110377</v>
      </c>
      <c r="L50" s="24">
        <v>500</v>
      </c>
      <c r="M50" s="53">
        <f t="shared" si="17"/>
        <v>4.7989250407908628</v>
      </c>
    </row>
    <row r="51" spans="1:14" ht="14.45">
      <c r="A51" s="51" t="s">
        <v>222</v>
      </c>
      <c r="B51" s="24">
        <v>4709</v>
      </c>
      <c r="C51" s="43">
        <f t="shared" si="12"/>
        <v>28.81179637787567</v>
      </c>
      <c r="D51" s="24">
        <v>504</v>
      </c>
      <c r="E51" s="53">
        <f t="shared" si="13"/>
        <v>10.702909322573795</v>
      </c>
      <c r="F51" s="24">
        <v>1142</v>
      </c>
      <c r="G51" s="53">
        <f t="shared" si="14"/>
        <v>24.2514334253557</v>
      </c>
      <c r="H51" s="24">
        <v>1314</v>
      </c>
      <c r="I51" s="53">
        <f t="shared" si="15"/>
        <v>27.904013590995962</v>
      </c>
      <c r="J51" s="24">
        <v>1201</v>
      </c>
      <c r="K51" s="53">
        <f t="shared" si="16"/>
        <v>25.504353365895092</v>
      </c>
      <c r="L51" s="24">
        <v>548</v>
      </c>
      <c r="M51" s="53">
        <f t="shared" si="17"/>
        <v>11.637290295179444</v>
      </c>
    </row>
    <row r="52" spans="1:14" ht="14.45">
      <c r="B52" s="4"/>
      <c r="D52" s="4"/>
      <c r="F52" s="4"/>
      <c r="H52" s="4"/>
      <c r="J52" s="4"/>
      <c r="L52" s="4"/>
    </row>
    <row r="53" spans="1:14" ht="20.100000000000001" customHeight="1">
      <c r="A53" s="21" t="s">
        <v>223</v>
      </c>
      <c r="B53" s="38"/>
      <c r="C53" s="38"/>
      <c r="D53" s="38"/>
      <c r="E53" s="38"/>
      <c r="F53" s="38"/>
      <c r="G53" s="38"/>
      <c r="H53" s="38"/>
      <c r="I53" s="38"/>
      <c r="J53" s="38"/>
      <c r="K53" s="38"/>
      <c r="L53" s="38"/>
      <c r="M53" s="38"/>
    </row>
    <row r="54" spans="1:14" ht="18" customHeight="1">
      <c r="A54" s="392" t="s">
        <v>195</v>
      </c>
      <c r="B54" s="392" t="s">
        <v>196</v>
      </c>
      <c r="C54" s="393" t="s">
        <v>197</v>
      </c>
      <c r="D54" s="395" t="s">
        <v>198</v>
      </c>
      <c r="E54" s="395"/>
      <c r="F54" s="395"/>
      <c r="G54" s="395"/>
      <c r="H54" s="395"/>
      <c r="I54" s="395"/>
      <c r="J54" s="395"/>
      <c r="K54" s="395"/>
      <c r="L54" s="395"/>
      <c r="M54" s="395"/>
    </row>
    <row r="55" spans="1:14" ht="14.45">
      <c r="A55" s="392"/>
      <c r="B55" s="392"/>
      <c r="C55" s="393"/>
      <c r="D55" s="394" t="s">
        <v>199</v>
      </c>
      <c r="E55" s="394"/>
      <c r="F55" s="394" t="s">
        <v>200</v>
      </c>
      <c r="G55" s="394"/>
      <c r="H55" s="394" t="s">
        <v>201</v>
      </c>
      <c r="I55" s="394"/>
      <c r="J55" s="394" t="s">
        <v>202</v>
      </c>
      <c r="K55" s="394"/>
      <c r="L55" s="394" t="s">
        <v>203</v>
      </c>
      <c r="M55" s="394"/>
    </row>
    <row r="56" spans="1:14" ht="14.45">
      <c r="A56" s="392"/>
      <c r="B56" s="392"/>
      <c r="C56" s="393"/>
      <c r="D56" s="98" t="s">
        <v>196</v>
      </c>
      <c r="E56" s="97" t="s">
        <v>204</v>
      </c>
      <c r="F56" s="98" t="s">
        <v>196</v>
      </c>
      <c r="G56" s="97" t="s">
        <v>204</v>
      </c>
      <c r="H56" s="98" t="s">
        <v>196</v>
      </c>
      <c r="I56" s="97" t="s">
        <v>204</v>
      </c>
      <c r="J56" s="98" t="s">
        <v>196</v>
      </c>
      <c r="K56" s="97" t="s">
        <v>204</v>
      </c>
      <c r="L56" s="98" t="s">
        <v>196</v>
      </c>
      <c r="M56" s="97" t="s">
        <v>204</v>
      </c>
    </row>
    <row r="57" spans="1:14" ht="15.6">
      <c r="A57" s="171" t="s">
        <v>205</v>
      </c>
      <c r="B57" s="209">
        <v>1433</v>
      </c>
      <c r="C57" s="172"/>
      <c r="D57" s="172">
        <v>377</v>
      </c>
      <c r="E57" s="179">
        <f>(D57/$B57)*100</f>
        <v>26.308443824145151</v>
      </c>
      <c r="F57" s="172">
        <v>600</v>
      </c>
      <c r="G57" s="179">
        <f>(F57/$B57)*100</f>
        <v>41.870202372644798</v>
      </c>
      <c r="H57" s="172">
        <v>327</v>
      </c>
      <c r="I57" s="179">
        <f>(H57/$B57)*100</f>
        <v>22.819260293091418</v>
      </c>
      <c r="J57" s="172">
        <v>122</v>
      </c>
      <c r="K57" s="179">
        <f>(J57/$B57)*100</f>
        <v>8.5136078157711097</v>
      </c>
      <c r="L57" s="172">
        <v>7</v>
      </c>
      <c r="M57" s="179">
        <f>(L57/$B57)*100</f>
        <v>0.48848569434752265</v>
      </c>
    </row>
    <row r="58" spans="1:14" ht="15.6">
      <c r="A58" s="40" t="s">
        <v>206</v>
      </c>
      <c r="B58" s="210">
        <v>1265</v>
      </c>
      <c r="C58" s="42"/>
      <c r="D58" s="42">
        <v>373</v>
      </c>
      <c r="E58" s="52">
        <f t="shared" ref="E58:E64" si="18">(D58/$B58)*100</f>
        <v>29.48616600790514</v>
      </c>
      <c r="F58" s="42">
        <v>523</v>
      </c>
      <c r="G58" s="52">
        <f t="shared" ref="G58:G64" si="19">(F58/$B58)*100</f>
        <v>41.343873517786562</v>
      </c>
      <c r="H58" s="42">
        <v>273</v>
      </c>
      <c r="I58" s="52">
        <f t="shared" ref="I58:I64" si="20">(H58/$B58)*100</f>
        <v>21.581027667984191</v>
      </c>
      <c r="J58" s="42">
        <v>88</v>
      </c>
      <c r="K58" s="52">
        <f t="shared" ref="K58:K64" si="21">(J58/$B58)*100</f>
        <v>6.9565217391304346</v>
      </c>
      <c r="L58" s="42">
        <v>8</v>
      </c>
      <c r="M58" s="52">
        <f t="shared" ref="M58:M64" si="22">(L58/$B58)*100</f>
        <v>0.6324110671936759</v>
      </c>
    </row>
    <row r="59" spans="1:14" ht="15.6">
      <c r="A59" s="40" t="s">
        <v>207</v>
      </c>
      <c r="B59" s="210">
        <v>1492</v>
      </c>
      <c r="C59" s="41"/>
      <c r="D59" s="42">
        <v>365</v>
      </c>
      <c r="E59" s="52">
        <f t="shared" si="18"/>
        <v>24.463806970509381</v>
      </c>
      <c r="F59" s="42">
        <v>640</v>
      </c>
      <c r="G59" s="52">
        <f t="shared" si="19"/>
        <v>42.89544235924933</v>
      </c>
      <c r="H59" s="42">
        <v>308</v>
      </c>
      <c r="I59" s="52">
        <f t="shared" si="20"/>
        <v>20.64343163538874</v>
      </c>
      <c r="J59" s="42">
        <v>148</v>
      </c>
      <c r="K59" s="52">
        <f t="shared" si="21"/>
        <v>9.9195710455764079</v>
      </c>
      <c r="L59" s="42">
        <v>31</v>
      </c>
      <c r="M59" s="52">
        <f t="shared" si="22"/>
        <v>2.0777479892761392</v>
      </c>
      <c r="N59" s="6"/>
    </row>
    <row r="60" spans="1:14" ht="15.6">
      <c r="A60" s="40" t="s">
        <v>208</v>
      </c>
      <c r="B60" s="210">
        <v>1210</v>
      </c>
      <c r="C60" s="41"/>
      <c r="D60" s="42">
        <v>376</v>
      </c>
      <c r="E60" s="52">
        <f t="shared" si="18"/>
        <v>31.074380165289256</v>
      </c>
      <c r="F60" s="42">
        <v>495</v>
      </c>
      <c r="G60" s="52">
        <f t="shared" si="19"/>
        <v>40.909090909090914</v>
      </c>
      <c r="H60" s="42">
        <v>212</v>
      </c>
      <c r="I60" s="52">
        <f t="shared" si="20"/>
        <v>17.520661157024794</v>
      </c>
      <c r="J60" s="42">
        <v>114</v>
      </c>
      <c r="K60" s="52">
        <f t="shared" si="21"/>
        <v>9.4214876033057848</v>
      </c>
      <c r="L60" s="42">
        <v>13</v>
      </c>
      <c r="M60" s="52">
        <f t="shared" si="22"/>
        <v>1.0743801652892562</v>
      </c>
      <c r="N60" s="6"/>
    </row>
    <row r="61" spans="1:14" ht="15.6">
      <c r="A61" s="40" t="s">
        <v>209</v>
      </c>
      <c r="B61" s="210">
        <f>SUM(B62:B64)</f>
        <v>1311</v>
      </c>
      <c r="C61" s="281">
        <f>SUM(C62:C64)</f>
        <v>100</v>
      </c>
      <c r="D61" s="210">
        <f>SUM(D62:D64)</f>
        <v>393</v>
      </c>
      <c r="E61" s="320">
        <f t="shared" si="18"/>
        <v>29.977116704805489</v>
      </c>
      <c r="F61" s="210">
        <f>SUM(F62:F64)</f>
        <v>535</v>
      </c>
      <c r="G61" s="320">
        <f t="shared" si="19"/>
        <v>40.808543096872619</v>
      </c>
      <c r="H61" s="210">
        <f>SUM(H62:H64)</f>
        <v>268</v>
      </c>
      <c r="I61" s="320">
        <f t="shared" si="20"/>
        <v>20.442410373760488</v>
      </c>
      <c r="J61" s="210">
        <f>SUM(J62:J64)</f>
        <v>99</v>
      </c>
      <c r="K61" s="320">
        <f t="shared" si="21"/>
        <v>7.551487414187644</v>
      </c>
      <c r="L61" s="210">
        <f>SUM(L62:L64)</f>
        <v>16</v>
      </c>
      <c r="M61" s="320">
        <f t="shared" si="22"/>
        <v>1.2204424103737606</v>
      </c>
      <c r="N61" s="6"/>
    </row>
    <row r="62" spans="1:14" ht="14.45">
      <c r="A62" s="49" t="s">
        <v>66</v>
      </c>
      <c r="B62" s="285">
        <v>906</v>
      </c>
      <c r="C62" s="43">
        <f>(B62/$B$61)*100</f>
        <v>69.107551487414185</v>
      </c>
      <c r="D62" s="285">
        <v>295</v>
      </c>
      <c r="E62" s="53">
        <f t="shared" si="18"/>
        <v>32.560706401766005</v>
      </c>
      <c r="F62" s="285">
        <v>359</v>
      </c>
      <c r="G62" s="53">
        <f t="shared" si="19"/>
        <v>39.624724061810156</v>
      </c>
      <c r="H62" s="285">
        <v>172</v>
      </c>
      <c r="I62" s="53">
        <f t="shared" si="20"/>
        <v>18.984547461368653</v>
      </c>
      <c r="J62" s="285">
        <v>68</v>
      </c>
      <c r="K62" s="53">
        <f t="shared" si="21"/>
        <v>7.5055187637969087</v>
      </c>
      <c r="L62" s="285">
        <v>12</v>
      </c>
      <c r="M62" s="53">
        <f t="shared" si="22"/>
        <v>1.3245033112582782</v>
      </c>
      <c r="N62" s="6"/>
    </row>
    <row r="63" spans="1:14" ht="14.45">
      <c r="A63" s="49" t="s">
        <v>123</v>
      </c>
      <c r="B63" s="285">
        <v>301</v>
      </c>
      <c r="C63" s="43">
        <f>(B63/$B$61)*100</f>
        <v>22.959572845156369</v>
      </c>
      <c r="D63" s="285">
        <v>55</v>
      </c>
      <c r="E63" s="53">
        <f t="shared" si="18"/>
        <v>18.272425249169437</v>
      </c>
      <c r="F63" s="285">
        <v>124</v>
      </c>
      <c r="G63" s="53">
        <f t="shared" si="19"/>
        <v>41.196013289036543</v>
      </c>
      <c r="H63" s="285">
        <v>88</v>
      </c>
      <c r="I63" s="53">
        <f t="shared" si="20"/>
        <v>29.2358803986711</v>
      </c>
      <c r="J63" s="285">
        <v>30</v>
      </c>
      <c r="K63" s="53">
        <f t="shared" si="21"/>
        <v>9.9667774086378742</v>
      </c>
      <c r="L63" s="285">
        <v>4</v>
      </c>
      <c r="M63" s="53">
        <f t="shared" si="22"/>
        <v>1.3289036544850499</v>
      </c>
      <c r="N63" s="6"/>
    </row>
    <row r="64" spans="1:14" ht="14.45">
      <c r="A64" s="49" t="s">
        <v>216</v>
      </c>
      <c r="B64" s="285">
        <v>104</v>
      </c>
      <c r="C64" s="43">
        <f>(B64/$B$61)*100</f>
        <v>7.9328756674294425</v>
      </c>
      <c r="D64" s="285">
        <v>43</v>
      </c>
      <c r="E64" s="53">
        <f t="shared" si="18"/>
        <v>41.346153846153847</v>
      </c>
      <c r="F64" s="285">
        <v>52</v>
      </c>
      <c r="G64" s="53">
        <f t="shared" si="19"/>
        <v>50</v>
      </c>
      <c r="H64" s="285">
        <v>8</v>
      </c>
      <c r="I64" s="53">
        <f t="shared" si="20"/>
        <v>7.6923076923076925</v>
      </c>
      <c r="J64" s="285">
        <v>1</v>
      </c>
      <c r="K64" s="53">
        <f t="shared" si="21"/>
        <v>0.96153846153846156</v>
      </c>
      <c r="L64" s="285">
        <v>0</v>
      </c>
      <c r="M64" s="53">
        <f t="shared" si="22"/>
        <v>0</v>
      </c>
    </row>
    <row r="65" spans="1:13" ht="14.45">
      <c r="A65" s="301"/>
      <c r="B65" s="13"/>
      <c r="C65" s="302"/>
      <c r="D65" s="13"/>
      <c r="E65" s="303"/>
      <c r="F65" s="13"/>
      <c r="G65" s="303"/>
      <c r="H65" s="13"/>
      <c r="I65" s="303"/>
      <c r="J65" s="13"/>
      <c r="K65" s="303"/>
      <c r="L65" s="13"/>
      <c r="M65" s="303"/>
    </row>
    <row r="66" spans="1:13" ht="18.600000000000001">
      <c r="A66" s="21" t="s">
        <v>224</v>
      </c>
      <c r="C66" s="302"/>
      <c r="D66" s="13"/>
      <c r="E66" s="303"/>
      <c r="F66" s="13"/>
      <c r="G66" s="303"/>
      <c r="H66" s="13"/>
      <c r="I66" s="303"/>
      <c r="J66" s="13"/>
      <c r="K66" s="303"/>
      <c r="L66" s="13"/>
      <c r="M66" s="303"/>
    </row>
    <row r="67" spans="1:13" ht="14.45">
      <c r="A67" s="99" t="s">
        <v>195</v>
      </c>
      <c r="B67" s="99" t="s">
        <v>204</v>
      </c>
      <c r="C67" s="302"/>
      <c r="D67" s="13"/>
      <c r="E67" s="303"/>
      <c r="F67" s="13"/>
      <c r="G67" s="303"/>
      <c r="H67" s="13"/>
      <c r="I67" s="303"/>
      <c r="J67" s="13"/>
      <c r="K67" s="303"/>
      <c r="L67" s="13"/>
      <c r="M67" s="303"/>
    </row>
    <row r="68" spans="1:13" ht="15.6">
      <c r="A68" s="304" t="s">
        <v>205</v>
      </c>
      <c r="B68" s="305">
        <v>16</v>
      </c>
      <c r="C68" s="302"/>
      <c r="D68" s="13"/>
      <c r="E68" s="303"/>
      <c r="F68" s="13"/>
      <c r="G68" s="303"/>
      <c r="H68" s="13"/>
      <c r="I68" s="303"/>
      <c r="J68" s="13"/>
      <c r="K68" s="303"/>
      <c r="L68" s="13"/>
      <c r="M68" s="303"/>
    </row>
    <row r="69" spans="1:13" ht="15.6">
      <c r="A69" s="306" t="s">
        <v>206</v>
      </c>
      <c r="B69" s="307">
        <v>11.4</v>
      </c>
      <c r="C69" s="302"/>
      <c r="D69" s="13"/>
      <c r="E69" s="303"/>
      <c r="F69" s="13"/>
      <c r="G69" s="303"/>
      <c r="H69" s="13"/>
      <c r="I69" s="303"/>
      <c r="J69" s="13"/>
      <c r="K69" s="303"/>
      <c r="L69" s="13"/>
      <c r="M69" s="303"/>
    </row>
    <row r="70" spans="1:13" ht="15.6">
      <c r="A70" s="306" t="s">
        <v>207</v>
      </c>
      <c r="B70" s="308">
        <v>12.4</v>
      </c>
      <c r="C70" s="302"/>
      <c r="D70" s="13"/>
      <c r="E70" s="303"/>
      <c r="F70" s="13"/>
      <c r="G70" s="303"/>
      <c r="H70" s="13"/>
      <c r="I70" s="303"/>
      <c r="J70" s="13"/>
      <c r="K70" s="303"/>
      <c r="L70" s="13"/>
      <c r="M70" s="303"/>
    </row>
    <row r="71" spans="1:13" ht="15.6">
      <c r="A71" s="306" t="s">
        <v>208</v>
      </c>
      <c r="B71" s="308">
        <v>11.5</v>
      </c>
      <c r="C71" s="302"/>
      <c r="D71" s="13"/>
      <c r="E71" s="303"/>
      <c r="F71" s="13"/>
      <c r="G71" s="303"/>
      <c r="H71" s="13"/>
      <c r="I71" s="303"/>
      <c r="J71" s="13"/>
      <c r="K71" s="303"/>
      <c r="L71" s="13"/>
      <c r="M71" s="303"/>
    </row>
    <row r="72" spans="1:13" ht="15.6">
      <c r="A72" s="306" t="s">
        <v>209</v>
      </c>
      <c r="B72" s="308">
        <v>11.5</v>
      </c>
      <c r="C72" s="302"/>
      <c r="D72" s="13"/>
      <c r="E72" s="303"/>
      <c r="F72" s="13"/>
      <c r="G72" s="303"/>
      <c r="H72" s="13"/>
      <c r="I72" s="303"/>
      <c r="J72" s="13"/>
      <c r="K72" s="303"/>
      <c r="L72" s="13"/>
      <c r="M72" s="303"/>
    </row>
    <row r="73" spans="1:13" ht="14.45">
      <c r="A73" s="309" t="s">
        <v>66</v>
      </c>
      <c r="B73" s="323">
        <v>11</v>
      </c>
      <c r="C73" s="302"/>
      <c r="D73" s="13"/>
      <c r="E73" s="303"/>
      <c r="F73" s="13"/>
      <c r="G73" s="303"/>
      <c r="H73" s="13"/>
      <c r="I73" s="303"/>
      <c r="J73" s="13"/>
      <c r="K73" s="303"/>
      <c r="L73" s="13"/>
      <c r="M73" s="303"/>
    </row>
    <row r="74" spans="1:13" ht="14.45">
      <c r="A74" s="309" t="s">
        <v>123</v>
      </c>
      <c r="B74" s="323">
        <v>11.5</v>
      </c>
      <c r="C74" s="302"/>
      <c r="D74" s="13"/>
      <c r="E74" s="303"/>
      <c r="F74" s="13"/>
      <c r="G74" s="303"/>
      <c r="H74" s="13"/>
      <c r="I74" s="303"/>
      <c r="J74" s="13"/>
      <c r="K74" s="303"/>
      <c r="L74" s="13"/>
      <c r="M74" s="303"/>
    </row>
    <row r="75" spans="1:13" ht="14.45">
      <c r="A75" s="309" t="s">
        <v>216</v>
      </c>
      <c r="B75" s="323">
        <v>16.8</v>
      </c>
      <c r="C75" s="302"/>
      <c r="D75" s="13"/>
      <c r="E75" s="303"/>
      <c r="F75" s="13"/>
      <c r="G75" s="303"/>
      <c r="H75" s="13"/>
      <c r="I75" s="303"/>
      <c r="J75" s="13"/>
      <c r="K75" s="303"/>
      <c r="L75" s="13"/>
      <c r="M75" s="303"/>
    </row>
    <row r="76" spans="1:13" ht="14.45">
      <c r="A76" s="9"/>
    </row>
    <row r="77" spans="1:13" ht="14.45">
      <c r="A77" s="196" t="s">
        <v>225</v>
      </c>
    </row>
    <row r="78" spans="1:13" ht="14.45">
      <c r="A78" s="251" t="s">
        <v>226</v>
      </c>
    </row>
    <row r="79" spans="1:13" ht="15" customHeight="1">
      <c r="A79" s="196" t="s">
        <v>227</v>
      </c>
    </row>
  </sheetData>
  <sheetProtection algorithmName="SHA-512" hashValue="qbiThhTZiLqZNTTAUgzue4W8i9ekjO6WbdeX+JcxAOmJomSv+iE7rYge+Dr6Hq3+lE0EDNPZLDJeXpkNVn5EOQ==" saltValue="et7n2tRsXj8fldUsz72T4g==" spinCount="100000" sheet="1" objects="1" scenarios="1"/>
  <mergeCells count="36">
    <mergeCell ref="D6:M6"/>
    <mergeCell ref="D31:M31"/>
    <mergeCell ref="D44:M44"/>
    <mergeCell ref="D54:M54"/>
    <mergeCell ref="L7:M7"/>
    <mergeCell ref="J7:K7"/>
    <mergeCell ref="D7:E7"/>
    <mergeCell ref="F7:G7"/>
    <mergeCell ref="H7:I7"/>
    <mergeCell ref="L32:M32"/>
    <mergeCell ref="D32:E32"/>
    <mergeCell ref="F32:G32"/>
    <mergeCell ref="H32:I32"/>
    <mergeCell ref="F45:G45"/>
    <mergeCell ref="H45:I45"/>
    <mergeCell ref="J32:K32"/>
    <mergeCell ref="L45:M45"/>
    <mergeCell ref="D45:E45"/>
    <mergeCell ref="A54:A56"/>
    <mergeCell ref="B54:B56"/>
    <mergeCell ref="C54:C56"/>
    <mergeCell ref="C44:C46"/>
    <mergeCell ref="B44:B46"/>
    <mergeCell ref="A44:A46"/>
    <mergeCell ref="J45:K45"/>
    <mergeCell ref="L55:M55"/>
    <mergeCell ref="J55:K55"/>
    <mergeCell ref="D55:E55"/>
    <mergeCell ref="F55:G55"/>
    <mergeCell ref="H55:I55"/>
    <mergeCell ref="A6:A8"/>
    <mergeCell ref="B6:B8"/>
    <mergeCell ref="C6:C8"/>
    <mergeCell ref="A31:A33"/>
    <mergeCell ref="B31:B33"/>
    <mergeCell ref="C31:C33"/>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E40E2-1D80-46A0-BC75-51B177E4F587}">
  <sheetPr>
    <tabColor rgb="FFED7D31"/>
  </sheetPr>
  <dimension ref="A2:F22"/>
  <sheetViews>
    <sheetView workbookViewId="0">
      <selection activeCell="C1" sqref="C1"/>
    </sheetView>
  </sheetViews>
  <sheetFormatPr defaultRowHeight="14.45"/>
  <cols>
    <col min="1" max="1" width="24.140625" customWidth="1"/>
    <col min="2" max="2" width="19.85546875" customWidth="1"/>
    <col min="3" max="6" width="11.7109375" customWidth="1"/>
    <col min="7" max="7" width="3" customWidth="1"/>
    <col min="11" max="11" width="16.28515625" customWidth="1"/>
  </cols>
  <sheetData>
    <row r="2" spans="1:6">
      <c r="C2" s="1" t="str">
        <f>'[2]2024 Facilities List'!B2</f>
        <v>2025 OUR IMPRINT REPORT | FY 2024</v>
      </c>
    </row>
    <row r="3" spans="1:6" ht="17.100000000000001">
      <c r="C3" s="289" t="s">
        <v>4</v>
      </c>
      <c r="E3" s="59" t="str">
        <f>'0. Table of Contents'!B4</f>
        <v>Last updated: 2025-06-06</v>
      </c>
    </row>
    <row r="5" spans="1:6" ht="20.100000000000001" customHeight="1">
      <c r="A5" s="21" t="s">
        <v>228</v>
      </c>
    </row>
    <row r="6" spans="1:6" ht="18.600000000000001" customHeight="1">
      <c r="A6" s="395" t="s">
        <v>54</v>
      </c>
      <c r="B6" s="397">
        <v>2024</v>
      </c>
      <c r="C6" s="398"/>
      <c r="D6" s="398"/>
      <c r="E6" s="398"/>
      <c r="F6" s="399"/>
    </row>
    <row r="7" spans="1:6" ht="32.1" customHeight="1">
      <c r="A7" s="396"/>
      <c r="B7" s="226" t="s">
        <v>229</v>
      </c>
      <c r="C7" s="115" t="s">
        <v>230</v>
      </c>
      <c r="D7" s="226" t="s">
        <v>231</v>
      </c>
      <c r="E7" s="115" t="s">
        <v>232</v>
      </c>
      <c r="F7" s="226" t="s">
        <v>233</v>
      </c>
    </row>
    <row r="8" spans="1:6" ht="14.45" customHeight="1">
      <c r="A8" s="297" t="s">
        <v>234</v>
      </c>
      <c r="B8" s="298">
        <f>SUM(B9:B11)</f>
        <v>31765310</v>
      </c>
      <c r="C8" s="298">
        <f>SUM(C9:C11)</f>
        <v>82</v>
      </c>
      <c r="D8" s="299">
        <v>0.52</v>
      </c>
      <c r="E8" s="298">
        <f>SUM(E9:E11)</f>
        <v>233</v>
      </c>
      <c r="F8" s="299">
        <v>1.47</v>
      </c>
    </row>
    <row r="9" spans="1:6" ht="14.45" customHeight="1">
      <c r="A9" s="16" t="s">
        <v>66</v>
      </c>
      <c r="B9" s="300">
        <v>19789786</v>
      </c>
      <c r="C9" s="300">
        <v>55</v>
      </c>
      <c r="D9" s="295">
        <v>0.56000000000000005</v>
      </c>
      <c r="E9" s="300">
        <v>202</v>
      </c>
      <c r="F9" s="295">
        <v>2.04</v>
      </c>
    </row>
    <row r="10" spans="1:6" ht="14.45" customHeight="1">
      <c r="A10" s="16" t="s">
        <v>235</v>
      </c>
      <c r="B10" s="300">
        <v>7886987</v>
      </c>
      <c r="C10" s="300">
        <v>17</v>
      </c>
      <c r="D10" s="296">
        <v>0.43</v>
      </c>
      <c r="E10" s="296">
        <v>19</v>
      </c>
      <c r="F10" s="296">
        <v>0.48</v>
      </c>
    </row>
    <row r="11" spans="1:6" ht="14.45" customHeight="1">
      <c r="A11" s="16" t="s">
        <v>236</v>
      </c>
      <c r="B11" s="300">
        <v>4088537</v>
      </c>
      <c r="C11" s="300">
        <v>10</v>
      </c>
      <c r="D11" s="296">
        <v>0.49</v>
      </c>
      <c r="E11" s="296">
        <v>12</v>
      </c>
      <c r="F11" s="296">
        <v>0.59</v>
      </c>
    </row>
    <row r="12" spans="1:6" ht="14.45" customHeight="1">
      <c r="A12" s="21"/>
    </row>
    <row r="13" spans="1:6" ht="18.600000000000001">
      <c r="A13" s="395" t="s">
        <v>54</v>
      </c>
      <c r="B13" s="397">
        <v>2023</v>
      </c>
      <c r="C13" s="398"/>
      <c r="D13" s="398"/>
      <c r="E13" s="398"/>
      <c r="F13" s="399"/>
    </row>
    <row r="14" spans="1:6" ht="32.1" customHeight="1">
      <c r="A14" s="396"/>
      <c r="B14" s="226" t="s">
        <v>229</v>
      </c>
      <c r="C14" s="115" t="s">
        <v>230</v>
      </c>
      <c r="D14" s="226" t="s">
        <v>231</v>
      </c>
      <c r="E14" s="115" t="s">
        <v>232</v>
      </c>
      <c r="F14" s="226" t="s">
        <v>233</v>
      </c>
    </row>
    <row r="15" spans="1:6" ht="14.45" customHeight="1">
      <c r="A15" s="297" t="s">
        <v>234</v>
      </c>
      <c r="B15" s="298">
        <v>32253681</v>
      </c>
      <c r="C15" s="298">
        <v>79</v>
      </c>
      <c r="D15" s="299">
        <v>0.49</v>
      </c>
      <c r="E15" s="299">
        <v>227</v>
      </c>
      <c r="F15" s="299">
        <v>1.41</v>
      </c>
    </row>
    <row r="16" spans="1:6" ht="14.45" customHeight="1">
      <c r="A16" s="16" t="s">
        <v>66</v>
      </c>
      <c r="B16" s="300">
        <v>19997552</v>
      </c>
      <c r="C16" s="300">
        <v>61</v>
      </c>
      <c r="D16" s="295">
        <v>0.61</v>
      </c>
      <c r="E16" s="300">
        <v>202</v>
      </c>
      <c r="F16" s="295">
        <v>2.02</v>
      </c>
    </row>
    <row r="17" spans="1:6" ht="14.45" customHeight="1">
      <c r="A17" s="16" t="s">
        <v>235</v>
      </c>
      <c r="B17" s="300">
        <v>7803872</v>
      </c>
      <c r="C17" s="300">
        <v>8</v>
      </c>
      <c r="D17" s="296">
        <v>0.21</v>
      </c>
      <c r="E17" s="296">
        <v>12</v>
      </c>
      <c r="F17" s="296">
        <v>0.31</v>
      </c>
    </row>
    <row r="18" spans="1:6" ht="14.45" customHeight="1">
      <c r="A18" s="16" t="s">
        <v>236</v>
      </c>
      <c r="B18" s="300">
        <v>4452257</v>
      </c>
      <c r="C18" s="300">
        <v>10</v>
      </c>
      <c r="D18" s="296">
        <v>0.45</v>
      </c>
      <c r="E18" s="296">
        <v>13</v>
      </c>
      <c r="F18" s="296">
        <v>0.57999999999999996</v>
      </c>
    </row>
    <row r="19" spans="1:6">
      <c r="B19" s="310"/>
      <c r="C19" s="310"/>
      <c r="D19" s="3"/>
      <c r="E19" s="3"/>
      <c r="F19" s="3"/>
    </row>
    <row r="20" spans="1:6">
      <c r="A20" s="168" t="s">
        <v>237</v>
      </c>
    </row>
    <row r="21" spans="1:6">
      <c r="A21" s="168" t="s">
        <v>238</v>
      </c>
    </row>
    <row r="22" spans="1:6">
      <c r="A22" s="168" t="s">
        <v>239</v>
      </c>
    </row>
  </sheetData>
  <sheetProtection algorithmName="SHA-512" hashValue="YKX64ieDEkvpf4jtYqN1586HncH+qM/dqu22i8XrjoP3BdJvOEhiYcPM4U7FZ7ecNmFmtTl3qbq3K51rxgz+lA==" saltValue="FPviZ+cNUmTCKbewd19V6A==" spinCount="100000" sheet="1" objects="1" scenarios="1"/>
  <mergeCells count="4">
    <mergeCell ref="A13:A14"/>
    <mergeCell ref="B13:F13"/>
    <mergeCell ref="A6:A7"/>
    <mergeCell ref="B6:F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2E3A6-8110-433C-BA1C-A51E77F1C4FD}">
  <sheetPr>
    <tabColor theme="4" tint="0.39997558519241921"/>
    <pageSetUpPr fitToPage="1"/>
  </sheetPr>
  <dimension ref="A2:N282"/>
  <sheetViews>
    <sheetView zoomScaleNormal="100" workbookViewId="0">
      <selection activeCell="B1" sqref="B1"/>
    </sheetView>
  </sheetViews>
  <sheetFormatPr defaultRowHeight="15" customHeight="1"/>
  <cols>
    <col min="1" max="1" width="48.7109375" customWidth="1"/>
    <col min="2" max="5" width="17.7109375" customWidth="1"/>
    <col min="6" max="14" width="15.7109375" customWidth="1"/>
  </cols>
  <sheetData>
    <row r="2" spans="1:14" ht="15" customHeight="1">
      <c r="B2" s="1" t="str">
        <f>'[2]2024 Facilities List'!B2</f>
        <v>2025 OUR IMPRINT REPORT | FY 2024</v>
      </c>
      <c r="C2" s="6"/>
    </row>
    <row r="3" spans="1:14" ht="15" customHeight="1">
      <c r="B3" s="289" t="s">
        <v>4</v>
      </c>
      <c r="C3" s="59" t="str">
        <f>'0. Table of Contents'!B4</f>
        <v>Last updated: 2025-06-06</v>
      </c>
    </row>
    <row r="5" spans="1:14" ht="20.100000000000001" customHeight="1">
      <c r="A5" s="75" t="s">
        <v>240</v>
      </c>
    </row>
    <row r="6" spans="1:14" ht="35.25" customHeight="1">
      <c r="A6" s="113" t="s">
        <v>51</v>
      </c>
      <c r="B6" s="113" t="s">
        <v>52</v>
      </c>
      <c r="C6" s="113" t="s">
        <v>53</v>
      </c>
      <c r="D6" s="113" t="s">
        <v>54</v>
      </c>
      <c r="E6" s="113" t="s">
        <v>55</v>
      </c>
      <c r="F6" s="183">
        <v>2016</v>
      </c>
      <c r="G6" s="183">
        <f>cy</f>
        <v>2017</v>
      </c>
      <c r="H6" s="183">
        <v>2018</v>
      </c>
      <c r="I6" s="183">
        <v>2019</v>
      </c>
      <c r="J6" s="183">
        <v>2020</v>
      </c>
      <c r="K6" s="183">
        <v>2021</v>
      </c>
      <c r="L6" s="183">
        <v>2022</v>
      </c>
      <c r="M6" s="183">
        <v>2023</v>
      </c>
      <c r="N6" s="183">
        <v>2024</v>
      </c>
    </row>
    <row r="7" spans="1:14" ht="14.45">
      <c r="A7" s="128" t="s">
        <v>62</v>
      </c>
      <c r="B7" s="129"/>
      <c r="C7" s="129"/>
      <c r="D7" s="129"/>
      <c r="E7" s="129"/>
      <c r="F7" s="127"/>
      <c r="G7" s="127"/>
      <c r="H7" s="127"/>
      <c r="I7" s="127"/>
      <c r="J7" s="127"/>
      <c r="K7" s="127"/>
      <c r="L7" s="267"/>
      <c r="M7" s="267"/>
      <c r="N7" s="153"/>
    </row>
    <row r="8" spans="1:14" ht="14.45">
      <c r="A8" s="128" t="s">
        <v>63</v>
      </c>
      <c r="B8" s="129"/>
      <c r="C8" s="129"/>
      <c r="D8" s="129"/>
      <c r="E8" s="129"/>
      <c r="F8" s="127"/>
      <c r="G8" s="127"/>
      <c r="H8" s="127"/>
      <c r="I8" s="127"/>
      <c r="J8" s="127"/>
      <c r="K8" s="127"/>
      <c r="L8" s="127"/>
      <c r="M8" s="127"/>
      <c r="N8" s="132"/>
    </row>
    <row r="9" spans="1:14" ht="14.45">
      <c r="A9" s="137" t="s">
        <v>64</v>
      </c>
      <c r="B9" s="122" t="s">
        <v>63</v>
      </c>
      <c r="C9" s="122" t="s">
        <v>65</v>
      </c>
      <c r="D9" s="122" t="s">
        <v>63</v>
      </c>
      <c r="E9" s="140" t="s">
        <v>66</v>
      </c>
      <c r="F9" s="329">
        <v>956.47577936896005</v>
      </c>
      <c r="G9" s="329">
        <v>950.47115853627997</v>
      </c>
      <c r="H9" s="329">
        <v>780.11516105516</v>
      </c>
      <c r="I9" s="329">
        <v>881.74112520751999</v>
      </c>
      <c r="J9" s="329">
        <v>867.9141419045601</v>
      </c>
      <c r="K9" s="329">
        <v>901.28883813604011</v>
      </c>
      <c r="L9" s="329">
        <v>1043.2814108097248</v>
      </c>
      <c r="M9" s="329">
        <v>907</v>
      </c>
      <c r="N9" s="329">
        <v>632.3979624960715</v>
      </c>
    </row>
    <row r="10" spans="1:14" ht="14.45">
      <c r="A10" s="122" t="s">
        <v>68</v>
      </c>
      <c r="B10" s="122" t="s">
        <v>63</v>
      </c>
      <c r="C10" s="122" t="s">
        <v>65</v>
      </c>
      <c r="D10" s="122" t="s">
        <v>63</v>
      </c>
      <c r="E10" s="140" t="s">
        <v>66</v>
      </c>
      <c r="F10" s="330"/>
      <c r="G10" s="330"/>
      <c r="H10" s="330"/>
      <c r="I10" s="330"/>
      <c r="J10" s="329">
        <v>4655.2652981720003</v>
      </c>
      <c r="K10" s="329">
        <v>4486.0260249559997</v>
      </c>
      <c r="L10" s="329">
        <v>5459.6064968759993</v>
      </c>
      <c r="M10" s="329">
        <v>5304</v>
      </c>
      <c r="N10" s="329">
        <v>4237.1559416159998</v>
      </c>
    </row>
    <row r="11" spans="1:14" ht="14.45">
      <c r="A11" s="122" t="s">
        <v>70</v>
      </c>
      <c r="B11" s="122" t="s">
        <v>63</v>
      </c>
      <c r="C11" s="122" t="s">
        <v>65</v>
      </c>
      <c r="D11" s="122" t="s">
        <v>63</v>
      </c>
      <c r="E11" s="140" t="s">
        <v>66</v>
      </c>
      <c r="F11" s="329">
        <v>45</v>
      </c>
      <c r="G11" s="329">
        <v>45.068539688639994</v>
      </c>
      <c r="H11" s="329">
        <v>45.222583535999995</v>
      </c>
      <c r="I11" s="329">
        <v>45.222583535999995</v>
      </c>
      <c r="J11" s="329">
        <v>4.8124346991200007</v>
      </c>
      <c r="K11" s="329">
        <v>78.405432711999993</v>
      </c>
      <c r="L11" s="329">
        <v>77.173541639999996</v>
      </c>
      <c r="M11" s="329">
        <v>87</v>
      </c>
      <c r="N11" s="329">
        <v>54.734083560000002</v>
      </c>
    </row>
    <row r="12" spans="1:14" ht="14.45">
      <c r="A12" s="122" t="s">
        <v>71</v>
      </c>
      <c r="B12" s="122" t="s">
        <v>63</v>
      </c>
      <c r="C12" s="122" t="s">
        <v>65</v>
      </c>
      <c r="D12" s="122" t="s">
        <v>63</v>
      </c>
      <c r="E12" s="140" t="s">
        <v>66</v>
      </c>
      <c r="F12" s="330"/>
      <c r="G12" s="330"/>
      <c r="H12" s="330"/>
      <c r="I12" s="330"/>
      <c r="J12" s="330"/>
      <c r="K12" s="330"/>
      <c r="L12" s="329">
        <v>6275.028497938205</v>
      </c>
      <c r="M12" s="329">
        <v>7334</v>
      </c>
      <c r="N12" s="329">
        <v>5984.5931709433316</v>
      </c>
    </row>
    <row r="13" spans="1:14" ht="14.45">
      <c r="A13" s="122" t="s">
        <v>73</v>
      </c>
      <c r="B13" s="122" t="s">
        <v>63</v>
      </c>
      <c r="C13" s="122" t="s">
        <v>65</v>
      </c>
      <c r="D13" s="122" t="s">
        <v>63</v>
      </c>
      <c r="E13" s="140" t="s">
        <v>66</v>
      </c>
      <c r="F13" s="329">
        <v>1528.8507358287402</v>
      </c>
      <c r="G13" s="329">
        <v>1588.3368400354398</v>
      </c>
      <c r="H13" s="329">
        <v>1626.83578574694</v>
      </c>
      <c r="I13" s="329">
        <v>1541.73723956</v>
      </c>
      <c r="J13" s="329">
        <v>1398.8059151599998</v>
      </c>
      <c r="K13" s="329">
        <v>1484.3473536399999</v>
      </c>
      <c r="L13" s="329">
        <v>1581.9419811155999</v>
      </c>
      <c r="M13" s="329">
        <v>1339</v>
      </c>
      <c r="N13" s="329">
        <v>1141.3825298460001</v>
      </c>
    </row>
    <row r="14" spans="1:14" ht="14.45">
      <c r="A14" s="122" t="s">
        <v>74</v>
      </c>
      <c r="B14" s="122" t="s">
        <v>63</v>
      </c>
      <c r="C14" s="122" t="s">
        <v>65</v>
      </c>
      <c r="D14" s="122" t="s">
        <v>63</v>
      </c>
      <c r="E14" s="140" t="s">
        <v>66</v>
      </c>
      <c r="F14" s="329">
        <v>21467.701345426423</v>
      </c>
      <c r="G14" s="329">
        <v>19826.790380974358</v>
      </c>
      <c r="H14" s="329">
        <v>18006.856009053488</v>
      </c>
      <c r="I14" s="329">
        <v>16760.901918597003</v>
      </c>
      <c r="J14" s="329">
        <v>15595.175031501522</v>
      </c>
      <c r="K14" s="329">
        <v>12329.952461788471</v>
      </c>
      <c r="L14" s="42"/>
      <c r="M14" s="42"/>
      <c r="N14" s="330"/>
    </row>
    <row r="15" spans="1:14" ht="14.45">
      <c r="A15" s="122" t="s">
        <v>76</v>
      </c>
      <c r="B15" s="122" t="s">
        <v>63</v>
      </c>
      <c r="C15" s="122" t="s">
        <v>65</v>
      </c>
      <c r="D15" s="122" t="s">
        <v>63</v>
      </c>
      <c r="E15" s="140" t="s">
        <v>66</v>
      </c>
      <c r="F15" s="329">
        <v>2711.5032053400969</v>
      </c>
      <c r="G15" s="329">
        <v>2531.1098260081067</v>
      </c>
      <c r="H15" s="329">
        <v>2345.7854620220864</v>
      </c>
      <c r="I15" s="329">
        <v>2226.2274784797569</v>
      </c>
      <c r="J15" s="329">
        <v>2299.0653121876371</v>
      </c>
      <c r="K15" s="329">
        <v>2307.0866819750072</v>
      </c>
      <c r="L15" s="329">
        <v>2294.4830386593476</v>
      </c>
      <c r="M15" s="329">
        <v>2295</v>
      </c>
      <c r="N15" s="329">
        <v>2233.6489719198871</v>
      </c>
    </row>
    <row r="16" spans="1:14" ht="14.45">
      <c r="A16" s="122" t="s">
        <v>77</v>
      </c>
      <c r="B16" s="122" t="s">
        <v>63</v>
      </c>
      <c r="C16" s="122" t="s">
        <v>65</v>
      </c>
      <c r="D16" s="122" t="s">
        <v>63</v>
      </c>
      <c r="E16" s="140" t="s">
        <v>66</v>
      </c>
      <c r="F16" s="329">
        <v>18442.44295189856</v>
      </c>
      <c r="G16" s="329">
        <v>15848.744651800349</v>
      </c>
      <c r="H16" s="329">
        <v>17811.438888753259</v>
      </c>
      <c r="I16" s="329">
        <v>17393.613813951975</v>
      </c>
      <c r="J16" s="329">
        <v>17260.878018905041</v>
      </c>
      <c r="K16" s="329">
        <v>15470.208178965238</v>
      </c>
      <c r="L16" s="329">
        <v>21607.24825103617</v>
      </c>
      <c r="M16" s="329">
        <v>22301</v>
      </c>
      <c r="N16" s="329">
        <v>20429.746341899263</v>
      </c>
    </row>
    <row r="17" spans="1:14" ht="14.45">
      <c r="A17" s="122" t="s">
        <v>78</v>
      </c>
      <c r="B17" s="122" t="s">
        <v>63</v>
      </c>
      <c r="C17" s="122" t="s">
        <v>65</v>
      </c>
      <c r="D17" s="122" t="s">
        <v>63</v>
      </c>
      <c r="E17" s="140" t="s">
        <v>66</v>
      </c>
      <c r="F17" s="329">
        <v>5998.0699284388393</v>
      </c>
      <c r="G17" s="329">
        <v>5656.1139316228009</v>
      </c>
      <c r="H17" s="329">
        <v>5670.782584549559</v>
      </c>
      <c r="I17" s="329">
        <v>3176.4641747400001</v>
      </c>
      <c r="J17" s="330"/>
      <c r="K17" s="330"/>
      <c r="L17" s="42"/>
      <c r="M17" s="42"/>
      <c r="N17" s="330"/>
    </row>
    <row r="18" spans="1:14" ht="14.45">
      <c r="A18" s="122" t="s">
        <v>80</v>
      </c>
      <c r="B18" s="122" t="s">
        <v>63</v>
      </c>
      <c r="C18" s="122" t="s">
        <v>81</v>
      </c>
      <c r="D18" s="122" t="s">
        <v>63</v>
      </c>
      <c r="E18" s="140" t="s">
        <v>66</v>
      </c>
      <c r="F18" s="329">
        <v>1886.1699864609143</v>
      </c>
      <c r="G18" s="329">
        <v>2036.544137620499</v>
      </c>
      <c r="H18" s="329">
        <v>2540.40878309652</v>
      </c>
      <c r="I18" s="329">
        <v>2451.2093242418637</v>
      </c>
      <c r="J18" s="329">
        <v>2153.1006370633095</v>
      </c>
      <c r="K18" s="329">
        <v>2115.3404499354615</v>
      </c>
      <c r="L18" s="329">
        <v>2115.3404499354615</v>
      </c>
      <c r="M18" s="329">
        <v>4458</v>
      </c>
      <c r="N18" s="329">
        <v>1645.7202941169644</v>
      </c>
    </row>
    <row r="19" spans="1:14" ht="14.45">
      <c r="A19" s="122" t="s">
        <v>82</v>
      </c>
      <c r="B19" s="122" t="s">
        <v>63</v>
      </c>
      <c r="C19" s="122" t="s">
        <v>83</v>
      </c>
      <c r="D19" s="122" t="s">
        <v>63</v>
      </c>
      <c r="E19" s="140" t="s">
        <v>66</v>
      </c>
      <c r="F19" s="329">
        <v>169.15768154532</v>
      </c>
      <c r="G19" s="329">
        <v>169.10577766367999</v>
      </c>
      <c r="H19" s="329">
        <v>169.10577766367999</v>
      </c>
      <c r="I19" s="329">
        <v>177.52183388353441</v>
      </c>
      <c r="J19" s="329">
        <v>177.52183388353441</v>
      </c>
      <c r="K19" s="329">
        <v>225.44104795991998</v>
      </c>
      <c r="L19" s="329">
        <v>260.33110424384955</v>
      </c>
      <c r="M19" s="329">
        <v>214</v>
      </c>
      <c r="N19" s="329">
        <v>157.34689515791999</v>
      </c>
    </row>
    <row r="20" spans="1:14" ht="14.45">
      <c r="A20" s="122" t="s">
        <v>84</v>
      </c>
      <c r="B20" s="122" t="s">
        <v>63</v>
      </c>
      <c r="C20" s="122" t="s">
        <v>83</v>
      </c>
      <c r="D20" s="122" t="s">
        <v>63</v>
      </c>
      <c r="E20" s="140" t="s">
        <v>66</v>
      </c>
      <c r="F20" s="329">
        <v>30.586396463999996</v>
      </c>
      <c r="G20" s="329">
        <v>30.483195172559999</v>
      </c>
      <c r="H20" s="330"/>
      <c r="I20" s="330"/>
      <c r="J20" s="330"/>
      <c r="K20" s="330"/>
      <c r="L20" s="330"/>
      <c r="M20" s="330"/>
      <c r="N20" s="330"/>
    </row>
    <row r="21" spans="1:14" ht="14.45">
      <c r="A21" s="124" t="s">
        <v>86</v>
      </c>
      <c r="B21" s="66"/>
      <c r="C21" s="66"/>
      <c r="D21" s="66"/>
      <c r="E21" s="66"/>
      <c r="F21" s="134"/>
      <c r="G21" s="134"/>
      <c r="H21" s="134"/>
      <c r="I21" s="134"/>
      <c r="J21" s="134"/>
      <c r="K21" s="134"/>
      <c r="L21" s="331"/>
      <c r="M21" s="331"/>
      <c r="N21" s="155"/>
    </row>
    <row r="22" spans="1:14" ht="14.45">
      <c r="A22" s="122" t="s">
        <v>87</v>
      </c>
      <c r="B22" s="122" t="s">
        <v>86</v>
      </c>
      <c r="C22" s="122" t="s">
        <v>65</v>
      </c>
      <c r="D22" s="122" t="s">
        <v>86</v>
      </c>
      <c r="E22" s="140" t="s">
        <v>66</v>
      </c>
      <c r="F22" s="329">
        <v>36984.450548433859</v>
      </c>
      <c r="G22" s="329">
        <v>34987.562805231755</v>
      </c>
      <c r="H22" s="329">
        <v>34799.582906266638</v>
      </c>
      <c r="I22" s="329">
        <v>34126.030533634766</v>
      </c>
      <c r="J22" s="329">
        <v>35193.571268557091</v>
      </c>
      <c r="K22" s="329">
        <v>35288.096470817414</v>
      </c>
      <c r="L22" s="329">
        <v>35379.259108539125</v>
      </c>
      <c r="M22" s="329">
        <v>35446</v>
      </c>
      <c r="N22" s="329">
        <v>27819.034437593331</v>
      </c>
    </row>
    <row r="23" spans="1:14" ht="14.45">
      <c r="A23" s="122" t="s">
        <v>88</v>
      </c>
      <c r="B23" s="122" t="s">
        <v>86</v>
      </c>
      <c r="C23" s="122" t="s">
        <v>65</v>
      </c>
      <c r="D23" s="122" t="s">
        <v>86</v>
      </c>
      <c r="E23" s="140" t="s">
        <v>66</v>
      </c>
      <c r="F23" s="329">
        <v>0</v>
      </c>
      <c r="G23" s="329">
        <v>0</v>
      </c>
      <c r="H23" s="329">
        <v>0</v>
      </c>
      <c r="I23" s="330"/>
      <c r="J23" s="330"/>
      <c r="K23" s="330"/>
      <c r="L23" s="330"/>
      <c r="M23" s="330"/>
      <c r="N23" s="330"/>
    </row>
    <row r="24" spans="1:14" ht="14.45">
      <c r="A24" s="122" t="s">
        <v>90</v>
      </c>
      <c r="B24" s="122" t="s">
        <v>86</v>
      </c>
      <c r="C24" s="122" t="s">
        <v>65</v>
      </c>
      <c r="D24" s="122" t="s">
        <v>86</v>
      </c>
      <c r="E24" s="140" t="s">
        <v>66</v>
      </c>
      <c r="F24" s="329">
        <v>8834.6177394701044</v>
      </c>
      <c r="G24" s="330"/>
      <c r="H24" s="330"/>
      <c r="I24" s="330"/>
      <c r="J24" s="330"/>
      <c r="K24" s="330"/>
      <c r="L24" s="330"/>
      <c r="M24" s="330"/>
      <c r="N24" s="330"/>
    </row>
    <row r="25" spans="1:14" ht="14.45">
      <c r="A25" s="122" t="s">
        <v>92</v>
      </c>
      <c r="B25" s="122" t="s">
        <v>86</v>
      </c>
      <c r="C25" s="122" t="s">
        <v>65</v>
      </c>
      <c r="D25" s="122" t="s">
        <v>86</v>
      </c>
      <c r="E25" s="140" t="s">
        <v>66</v>
      </c>
      <c r="F25" s="329">
        <v>29324.385398217342</v>
      </c>
      <c r="G25" s="329">
        <v>27756.859355535831</v>
      </c>
      <c r="H25" s="329">
        <v>25833.556427303283</v>
      </c>
      <c r="I25" s="329">
        <v>25799.218767106438</v>
      </c>
      <c r="J25" s="329">
        <v>25965.367264702378</v>
      </c>
      <c r="K25" s="329">
        <v>26424.669208915915</v>
      </c>
      <c r="L25" s="329">
        <v>23678.596708010384</v>
      </c>
      <c r="M25" s="329">
        <v>25730</v>
      </c>
      <c r="N25" s="329">
        <v>16266.08611237922</v>
      </c>
    </row>
    <row r="26" spans="1:14" ht="14.45">
      <c r="A26" s="122" t="s">
        <v>93</v>
      </c>
      <c r="B26" s="122" t="s">
        <v>86</v>
      </c>
      <c r="C26" s="122" t="s">
        <v>65</v>
      </c>
      <c r="D26" s="122" t="s">
        <v>86</v>
      </c>
      <c r="E26" s="140" t="s">
        <v>66</v>
      </c>
      <c r="F26" s="329">
        <v>6493.5220991862179</v>
      </c>
      <c r="G26" s="329">
        <v>6357.41801329583</v>
      </c>
      <c r="H26" s="329">
        <v>8050.0110768443892</v>
      </c>
      <c r="I26" s="329">
        <v>8097.6084458097203</v>
      </c>
      <c r="J26" s="329">
        <v>7811.6348944095998</v>
      </c>
      <c r="K26" s="329">
        <v>104423.97624899028</v>
      </c>
      <c r="L26" s="329">
        <v>91591.889643850707</v>
      </c>
      <c r="M26" s="329">
        <v>100261</v>
      </c>
      <c r="N26" s="329">
        <v>110686.19829010847</v>
      </c>
    </row>
    <row r="27" spans="1:14" ht="14.45">
      <c r="A27" s="122" t="s">
        <v>94</v>
      </c>
      <c r="B27" s="122" t="s">
        <v>86</v>
      </c>
      <c r="C27" s="122" t="s">
        <v>65</v>
      </c>
      <c r="D27" s="122" t="s">
        <v>86</v>
      </c>
      <c r="E27" s="140" t="s">
        <v>66</v>
      </c>
      <c r="F27" s="329">
        <v>25676.736148967168</v>
      </c>
      <c r="G27" s="329">
        <v>23195.862109538626</v>
      </c>
      <c r="H27" s="329">
        <v>23237.537390250091</v>
      </c>
      <c r="I27" s="329">
        <v>20564.271739466709</v>
      </c>
      <c r="J27" s="329">
        <v>12120.686083905264</v>
      </c>
      <c r="K27" s="329">
        <v>0</v>
      </c>
      <c r="L27" s="330"/>
      <c r="M27" s="330"/>
      <c r="N27" s="330"/>
    </row>
    <row r="28" spans="1:14" ht="14.45">
      <c r="A28" s="122" t="s">
        <v>96</v>
      </c>
      <c r="B28" s="122" t="s">
        <v>86</v>
      </c>
      <c r="C28" s="122" t="s">
        <v>65</v>
      </c>
      <c r="D28" s="122" t="s">
        <v>86</v>
      </c>
      <c r="E28" s="140" t="s">
        <v>66</v>
      </c>
      <c r="F28" s="329">
        <v>0</v>
      </c>
      <c r="G28" s="329">
        <v>0</v>
      </c>
      <c r="H28" s="329">
        <v>336.79199999999997</v>
      </c>
      <c r="I28" s="329">
        <v>357.067913664</v>
      </c>
      <c r="J28" s="329">
        <v>581.93482799999992</v>
      </c>
      <c r="K28" s="329">
        <v>460.71300000000002</v>
      </c>
      <c r="L28" s="329">
        <v>479.77442950000005</v>
      </c>
      <c r="M28" s="329">
        <v>476</v>
      </c>
      <c r="N28" s="329">
        <v>55.033130023068594</v>
      </c>
    </row>
    <row r="29" spans="1:14" ht="14.45">
      <c r="A29" s="122" t="s">
        <v>97</v>
      </c>
      <c r="B29" s="122" t="s">
        <v>86</v>
      </c>
      <c r="C29" s="122" t="s">
        <v>65</v>
      </c>
      <c r="D29" s="122" t="s">
        <v>86</v>
      </c>
      <c r="E29" s="140" t="s">
        <v>66</v>
      </c>
      <c r="F29" s="329">
        <v>2849.6243197602089</v>
      </c>
      <c r="G29" s="329">
        <v>3264.9826939610402</v>
      </c>
      <c r="H29" s="329">
        <v>3798.6777605717098</v>
      </c>
      <c r="I29" s="329">
        <v>3002.1502418794666</v>
      </c>
      <c r="J29" s="329">
        <v>4395.8840419139997</v>
      </c>
      <c r="K29" s="329">
        <v>4802.4003756366001</v>
      </c>
      <c r="L29" s="329">
        <v>3425.0599682946531</v>
      </c>
      <c r="M29" s="329">
        <v>2998</v>
      </c>
      <c r="N29" s="329">
        <v>2166.624659052743</v>
      </c>
    </row>
    <row r="30" spans="1:14" ht="14.45">
      <c r="A30" s="122" t="s">
        <v>99</v>
      </c>
      <c r="B30" s="122" t="s">
        <v>86</v>
      </c>
      <c r="C30" s="122" t="s">
        <v>65</v>
      </c>
      <c r="D30" s="122" t="s">
        <v>86</v>
      </c>
      <c r="E30" s="140" t="s">
        <v>66</v>
      </c>
      <c r="F30" s="329">
        <v>45613.041686541495</v>
      </c>
      <c r="G30" s="329">
        <v>44824.942842480719</v>
      </c>
      <c r="H30" s="329">
        <v>44385.240940769654</v>
      </c>
      <c r="I30" s="329">
        <v>41324.526561734114</v>
      </c>
      <c r="J30" s="329">
        <v>38962.987503579978</v>
      </c>
      <c r="K30" s="329">
        <v>37827.732078589957</v>
      </c>
      <c r="L30" s="329">
        <v>39996.4734423439</v>
      </c>
      <c r="M30" s="329">
        <v>34972</v>
      </c>
      <c r="N30" s="329">
        <v>30103.777046989122</v>
      </c>
    </row>
    <row r="31" spans="1:14" ht="14.45">
      <c r="A31" s="122" t="s">
        <v>100</v>
      </c>
      <c r="B31" s="122" t="s">
        <v>86</v>
      </c>
      <c r="C31" s="122" t="s">
        <v>65</v>
      </c>
      <c r="D31" s="122" t="s">
        <v>86</v>
      </c>
      <c r="E31" s="140" t="s">
        <v>66</v>
      </c>
      <c r="F31" s="329">
        <v>19960.419516573053</v>
      </c>
      <c r="G31" s="329">
        <v>23851.59868592714</v>
      </c>
      <c r="H31" s="329">
        <v>24613.928976536656</v>
      </c>
      <c r="I31" s="329">
        <v>26591.886432995067</v>
      </c>
      <c r="J31" s="329">
        <v>23452.698307759667</v>
      </c>
      <c r="K31" s="329">
        <v>23815.567800062832</v>
      </c>
      <c r="L31" s="329">
        <v>25371.200785857891</v>
      </c>
      <c r="M31" s="329">
        <v>24498</v>
      </c>
      <c r="N31" s="329">
        <v>23474.13175288502</v>
      </c>
    </row>
    <row r="32" spans="1:14" ht="14.45">
      <c r="A32" s="122" t="s">
        <v>101</v>
      </c>
      <c r="B32" s="122" t="s">
        <v>86</v>
      </c>
      <c r="C32" s="122" t="s">
        <v>65</v>
      </c>
      <c r="D32" s="122" t="s">
        <v>86</v>
      </c>
      <c r="E32" s="140" t="s">
        <v>66</v>
      </c>
      <c r="F32" s="329">
        <v>42112.617875109041</v>
      </c>
      <c r="G32" s="329">
        <v>38059.518252403272</v>
      </c>
      <c r="H32" s="329">
        <v>36633.136396833528</v>
      </c>
      <c r="I32" s="329">
        <v>37343.324953334173</v>
      </c>
      <c r="J32" s="329">
        <v>35182.210579750717</v>
      </c>
      <c r="K32" s="329">
        <v>35064.523840096321</v>
      </c>
      <c r="L32" s="329">
        <v>32927.14962721285</v>
      </c>
      <c r="M32" s="329">
        <v>33739</v>
      </c>
      <c r="N32" s="329">
        <v>31277.08060082611</v>
      </c>
    </row>
    <row r="33" spans="1:14" ht="14.45">
      <c r="A33" s="122" t="s">
        <v>102</v>
      </c>
      <c r="B33" s="122" t="s">
        <v>86</v>
      </c>
      <c r="C33" s="122" t="s">
        <v>103</v>
      </c>
      <c r="D33" s="122" t="s">
        <v>86</v>
      </c>
      <c r="E33" s="140" t="s">
        <v>66</v>
      </c>
      <c r="F33" s="329">
        <v>210.62116056758401</v>
      </c>
      <c r="G33" s="329">
        <v>428.41802519099997</v>
      </c>
      <c r="H33" s="329">
        <v>480.96026898191997</v>
      </c>
      <c r="I33" s="329">
        <v>538.09517239920001</v>
      </c>
      <c r="J33" s="329">
        <v>450.65204093519998</v>
      </c>
      <c r="K33" s="329">
        <v>453.84309359999997</v>
      </c>
      <c r="L33" s="329">
        <v>462.46181653619999</v>
      </c>
      <c r="M33" s="329">
        <v>405</v>
      </c>
      <c r="N33" s="329">
        <v>272.60117929646628</v>
      </c>
    </row>
    <row r="34" spans="1:14" ht="14.45">
      <c r="A34" s="122" t="s">
        <v>104</v>
      </c>
      <c r="B34" s="122" t="s">
        <v>86</v>
      </c>
      <c r="C34" s="122" t="s">
        <v>105</v>
      </c>
      <c r="D34" s="122" t="s">
        <v>86</v>
      </c>
      <c r="E34" s="140" t="s">
        <v>66</v>
      </c>
      <c r="F34" s="329">
        <v>8324.6014146357502</v>
      </c>
      <c r="G34" s="329">
        <v>8162.4069019609196</v>
      </c>
      <c r="H34" s="329">
        <v>7705.7818067512799</v>
      </c>
      <c r="I34" s="329">
        <v>8542.5007972589992</v>
      </c>
      <c r="J34" s="329">
        <v>9060.8707990408129</v>
      </c>
      <c r="K34" s="329">
        <v>9173.8927076854816</v>
      </c>
      <c r="L34" s="329">
        <v>17691.818011601761</v>
      </c>
      <c r="M34" s="329">
        <v>19734</v>
      </c>
      <c r="N34" s="329">
        <v>6615.141520235421</v>
      </c>
    </row>
    <row r="35" spans="1:14" ht="14.45">
      <c r="A35" s="122" t="s">
        <v>106</v>
      </c>
      <c r="B35" s="122" t="s">
        <v>86</v>
      </c>
      <c r="C35" s="122" t="s">
        <v>81</v>
      </c>
      <c r="D35" s="122" t="s">
        <v>86</v>
      </c>
      <c r="E35" s="140" t="s">
        <v>66</v>
      </c>
      <c r="F35" s="330"/>
      <c r="G35" s="330"/>
      <c r="H35" s="330"/>
      <c r="I35" s="330"/>
      <c r="J35" s="330"/>
      <c r="K35" s="330"/>
      <c r="L35" s="330"/>
      <c r="M35" s="329"/>
      <c r="N35" s="329">
        <v>165.35156838847922</v>
      </c>
    </row>
    <row r="36" spans="1:14" ht="14.45">
      <c r="A36" s="122" t="s">
        <v>108</v>
      </c>
      <c r="B36" s="122" t="s">
        <v>86</v>
      </c>
      <c r="C36" s="122" t="s">
        <v>109</v>
      </c>
      <c r="D36" s="122" t="s">
        <v>86</v>
      </c>
      <c r="E36" s="140" t="s">
        <v>66</v>
      </c>
      <c r="F36" s="329">
        <v>92382.693416739407</v>
      </c>
      <c r="G36" s="329">
        <v>92637.781892459636</v>
      </c>
      <c r="H36" s="329">
        <v>85282.784673789836</v>
      </c>
      <c r="I36" s="329">
        <v>68077.939037413584</v>
      </c>
      <c r="J36" s="329">
        <v>81401.422066689411</v>
      </c>
      <c r="K36" s="329">
        <v>80709.812566555396</v>
      </c>
      <c r="L36" s="329">
        <v>79122.496055265015</v>
      </c>
      <c r="M36" s="329">
        <v>76197</v>
      </c>
      <c r="N36" s="329">
        <v>56874.032804346687</v>
      </c>
    </row>
    <row r="37" spans="1:14" ht="14.45">
      <c r="A37" s="122" t="s">
        <v>110</v>
      </c>
      <c r="B37" s="122" t="s">
        <v>86</v>
      </c>
      <c r="C37" s="122" t="s">
        <v>111</v>
      </c>
      <c r="D37" s="122" t="s">
        <v>86</v>
      </c>
      <c r="E37" s="140" t="s">
        <v>66</v>
      </c>
      <c r="F37" s="329">
        <v>638.92328971772622</v>
      </c>
      <c r="G37" s="329">
        <v>580.68915536268003</v>
      </c>
      <c r="H37" s="329">
        <v>737.95255956395999</v>
      </c>
      <c r="I37" s="329">
        <v>694.40510178935995</v>
      </c>
      <c r="J37" s="329">
        <v>614.61920744261113</v>
      </c>
      <c r="K37" s="329">
        <v>629.69208003467998</v>
      </c>
      <c r="L37" s="329">
        <v>742.47192606606779</v>
      </c>
      <c r="M37" s="329">
        <v>643</v>
      </c>
      <c r="N37" s="329">
        <v>626.02801260597221</v>
      </c>
    </row>
    <row r="38" spans="1:14" ht="14.45">
      <c r="A38" s="122" t="s">
        <v>112</v>
      </c>
      <c r="B38" s="122" t="s">
        <v>86</v>
      </c>
      <c r="C38" s="122" t="s">
        <v>113</v>
      </c>
      <c r="D38" s="122" t="s">
        <v>86</v>
      </c>
      <c r="E38" s="140" t="s">
        <v>66</v>
      </c>
      <c r="F38" s="329">
        <v>0</v>
      </c>
      <c r="G38" s="329">
        <v>0</v>
      </c>
      <c r="H38" s="329">
        <v>0</v>
      </c>
      <c r="I38" s="329">
        <v>0</v>
      </c>
      <c r="J38" s="329">
        <v>0</v>
      </c>
      <c r="K38" s="329">
        <v>109105.95991272364</v>
      </c>
      <c r="L38" s="329">
        <v>108088.0434125856</v>
      </c>
      <c r="M38" s="329">
        <v>100041</v>
      </c>
      <c r="N38" s="329">
        <v>93420.207554751061</v>
      </c>
    </row>
    <row r="39" spans="1:14" ht="14.45">
      <c r="A39" s="123" t="s">
        <v>114</v>
      </c>
      <c r="B39" s="122" t="s">
        <v>86</v>
      </c>
      <c r="C39" s="122" t="s">
        <v>83</v>
      </c>
      <c r="D39" s="122" t="s">
        <v>86</v>
      </c>
      <c r="E39" s="122" t="s">
        <v>66</v>
      </c>
      <c r="F39" s="330"/>
      <c r="G39" s="330"/>
      <c r="H39" s="330"/>
      <c r="I39" s="330"/>
      <c r="J39" s="330"/>
      <c r="K39" s="330"/>
      <c r="L39" s="330"/>
      <c r="M39" s="330"/>
      <c r="N39" s="329">
        <v>2142.3646050019197</v>
      </c>
    </row>
    <row r="40" spans="1:14" ht="14.45">
      <c r="A40" s="123" t="s">
        <v>116</v>
      </c>
      <c r="B40" s="122" t="s">
        <v>86</v>
      </c>
      <c r="C40" s="122" t="s">
        <v>117</v>
      </c>
      <c r="D40" s="122" t="s">
        <v>86</v>
      </c>
      <c r="E40" s="140" t="s">
        <v>66</v>
      </c>
      <c r="F40" s="330"/>
      <c r="G40" s="330"/>
      <c r="H40" s="325"/>
      <c r="I40" s="325"/>
      <c r="J40" s="325"/>
      <c r="K40" s="325"/>
      <c r="L40" s="329">
        <v>3925.2267148490428</v>
      </c>
      <c r="M40" s="329">
        <v>4969</v>
      </c>
      <c r="N40" s="329">
        <v>3757.6070741356793</v>
      </c>
    </row>
    <row r="41" spans="1:14" ht="14.45">
      <c r="A41" s="123" t="s">
        <v>119</v>
      </c>
      <c r="B41" s="122" t="s">
        <v>86</v>
      </c>
      <c r="C41" s="122" t="s">
        <v>117</v>
      </c>
      <c r="D41" s="122" t="s">
        <v>86</v>
      </c>
      <c r="E41" s="140" t="s">
        <v>66</v>
      </c>
      <c r="F41" s="330"/>
      <c r="G41" s="330"/>
      <c r="H41" s="330"/>
      <c r="I41" s="330"/>
      <c r="J41" s="330"/>
      <c r="K41" s="330"/>
      <c r="L41" s="329">
        <v>1917.6196350963601</v>
      </c>
      <c r="M41" s="329">
        <v>1918</v>
      </c>
      <c r="N41" s="329"/>
    </row>
    <row r="42" spans="1:14" ht="14.45">
      <c r="A42" s="123" t="s">
        <v>120</v>
      </c>
      <c r="B42" s="122" t="s">
        <v>86</v>
      </c>
      <c r="C42" s="122" t="s">
        <v>121</v>
      </c>
      <c r="D42" s="122" t="s">
        <v>86</v>
      </c>
      <c r="E42" s="140" t="s">
        <v>66</v>
      </c>
      <c r="F42" s="330"/>
      <c r="G42" s="330"/>
      <c r="H42" s="329">
        <v>0</v>
      </c>
      <c r="I42" s="329">
        <v>0</v>
      </c>
      <c r="J42" s="329">
        <v>0</v>
      </c>
      <c r="K42" s="329">
        <v>11882.854900354903</v>
      </c>
      <c r="L42" s="329">
        <v>11041.976186841599</v>
      </c>
      <c r="M42" s="329">
        <v>11225</v>
      </c>
      <c r="N42" s="329">
        <v>8923.4580691892897</v>
      </c>
    </row>
    <row r="43" spans="1:14" ht="14.45">
      <c r="A43" s="124" t="s">
        <v>123</v>
      </c>
      <c r="B43" s="66"/>
      <c r="C43" s="66"/>
      <c r="D43" s="66"/>
      <c r="E43" s="66"/>
      <c r="F43" s="134"/>
      <c r="G43" s="134"/>
      <c r="H43" s="134"/>
      <c r="I43" s="134"/>
      <c r="J43" s="134"/>
      <c r="K43" s="134"/>
      <c r="L43" s="328"/>
      <c r="M43" s="328"/>
      <c r="N43" s="155"/>
    </row>
    <row r="44" spans="1:14" ht="14.45">
      <c r="A44" s="119" t="s">
        <v>124</v>
      </c>
      <c r="B44" s="129"/>
      <c r="C44" s="129"/>
      <c r="D44" s="129"/>
      <c r="E44" s="129"/>
      <c r="F44" s="127"/>
      <c r="G44" s="127"/>
      <c r="H44" s="127"/>
      <c r="I44" s="127"/>
      <c r="J44" s="127"/>
      <c r="K44" s="127"/>
      <c r="L44" s="332"/>
      <c r="M44" s="332"/>
      <c r="N44" s="154"/>
    </row>
    <row r="45" spans="1:14" ht="14.45">
      <c r="A45" s="122" t="s">
        <v>125</v>
      </c>
      <c r="B45" s="122" t="s">
        <v>126</v>
      </c>
      <c r="C45" s="122" t="s">
        <v>65</v>
      </c>
      <c r="D45" s="122" t="s">
        <v>127</v>
      </c>
      <c r="E45" s="140" t="s">
        <v>123</v>
      </c>
      <c r="F45" s="329">
        <v>5398.7020980852394</v>
      </c>
      <c r="G45" s="329">
        <v>4214.232941629085</v>
      </c>
      <c r="H45" s="329">
        <v>4325.9505054724677</v>
      </c>
      <c r="I45" s="329">
        <v>3688.8748382718468</v>
      </c>
      <c r="J45" s="329">
        <v>3787.5089315999999</v>
      </c>
      <c r="K45" s="329">
        <v>3839.0744798777778</v>
      </c>
      <c r="L45" s="329">
        <v>6190.9024014333336</v>
      </c>
      <c r="M45" s="329">
        <v>5517</v>
      </c>
      <c r="N45" s="329">
        <v>4771.8131713414641</v>
      </c>
    </row>
    <row r="46" spans="1:14" ht="14.45">
      <c r="A46" s="123" t="s">
        <v>128</v>
      </c>
      <c r="B46" s="122" t="s">
        <v>126</v>
      </c>
      <c r="C46" s="122" t="s">
        <v>65</v>
      </c>
      <c r="D46" s="122" t="s">
        <v>127</v>
      </c>
      <c r="E46" s="140" t="s">
        <v>123</v>
      </c>
      <c r="F46" s="330"/>
      <c r="G46" s="330"/>
      <c r="H46" s="330"/>
      <c r="I46" s="330"/>
      <c r="J46" s="329">
        <v>2.1402041999999999</v>
      </c>
      <c r="K46" s="329">
        <v>2.2748513999999997</v>
      </c>
      <c r="L46" s="329">
        <v>5.0760698999999994</v>
      </c>
      <c r="M46" s="329">
        <v>7</v>
      </c>
      <c r="N46" s="329">
        <v>7.5736708772399997</v>
      </c>
    </row>
    <row r="47" spans="1:14" ht="14.45">
      <c r="A47" s="123" t="s">
        <v>130</v>
      </c>
      <c r="B47" s="122" t="s">
        <v>131</v>
      </c>
      <c r="C47" s="122" t="s">
        <v>65</v>
      </c>
      <c r="D47" s="122" t="s">
        <v>127</v>
      </c>
      <c r="E47" s="140" t="s">
        <v>123</v>
      </c>
      <c r="F47" s="330"/>
      <c r="G47" s="330"/>
      <c r="H47" s="330"/>
      <c r="I47" s="329">
        <v>6.3410000000000002</v>
      </c>
      <c r="J47" s="329">
        <v>4.5149999999999999E-3</v>
      </c>
      <c r="K47" s="329">
        <v>14.0710625</v>
      </c>
      <c r="L47" s="329">
        <v>0</v>
      </c>
      <c r="M47" s="329">
        <v>4</v>
      </c>
      <c r="N47" s="329"/>
    </row>
    <row r="48" spans="1:14" ht="14.45">
      <c r="A48" s="123" t="s">
        <v>133</v>
      </c>
      <c r="B48" s="122" t="s">
        <v>131</v>
      </c>
      <c r="C48" s="122" t="s">
        <v>65</v>
      </c>
      <c r="D48" s="122" t="s">
        <v>127</v>
      </c>
      <c r="E48" s="140" t="s">
        <v>123</v>
      </c>
      <c r="F48" s="330"/>
      <c r="G48" s="330"/>
      <c r="H48" s="330"/>
      <c r="I48" s="329">
        <v>44.940689999999996</v>
      </c>
      <c r="J48" s="329">
        <v>36.080359217999998</v>
      </c>
      <c r="K48" s="329">
        <v>52.883468999999998</v>
      </c>
      <c r="L48" s="329">
        <v>49.12049490599999</v>
      </c>
      <c r="M48" s="329">
        <v>48</v>
      </c>
      <c r="N48" s="329">
        <v>56.793611389319999</v>
      </c>
    </row>
    <row r="49" spans="1:14" ht="14.45">
      <c r="A49" s="122" t="s">
        <v>134</v>
      </c>
      <c r="B49" s="122" t="s">
        <v>131</v>
      </c>
      <c r="C49" s="122" t="s">
        <v>65</v>
      </c>
      <c r="D49" s="122" t="s">
        <v>127</v>
      </c>
      <c r="E49" s="140" t="s">
        <v>123</v>
      </c>
      <c r="F49" s="329">
        <v>285.77024620000003</v>
      </c>
      <c r="G49" s="329">
        <v>226.74618209000005</v>
      </c>
      <c r="H49" s="329">
        <v>212.396692</v>
      </c>
      <c r="I49" s="329">
        <v>204.1998443</v>
      </c>
      <c r="J49" s="329">
        <v>76.393730500000004</v>
      </c>
      <c r="K49" s="329">
        <v>235.15777800000001</v>
      </c>
      <c r="L49" s="329">
        <v>220.67571350000003</v>
      </c>
      <c r="M49" s="329">
        <v>262</v>
      </c>
      <c r="N49" s="329">
        <v>154.6950300984</v>
      </c>
    </row>
    <row r="50" spans="1:14" ht="14.45">
      <c r="A50" s="122" t="s">
        <v>135</v>
      </c>
      <c r="B50" s="122" t="s">
        <v>136</v>
      </c>
      <c r="C50" s="122" t="s">
        <v>65</v>
      </c>
      <c r="D50" s="122" t="s">
        <v>127</v>
      </c>
      <c r="E50" s="140" t="s">
        <v>123</v>
      </c>
      <c r="F50" s="329">
        <v>298.3977077532</v>
      </c>
      <c r="G50" s="329">
        <v>337.47398099520001</v>
      </c>
      <c r="H50" s="329">
        <v>335.46392509200001</v>
      </c>
      <c r="I50" s="329">
        <v>331.37555982335999</v>
      </c>
      <c r="J50" s="329">
        <v>331.19720334500005</v>
      </c>
      <c r="K50" s="329">
        <v>307.47634149999999</v>
      </c>
      <c r="L50" s="329">
        <v>315.45210251520001</v>
      </c>
      <c r="M50" s="329">
        <v>338</v>
      </c>
      <c r="N50" s="329">
        <v>121.018017195</v>
      </c>
    </row>
    <row r="51" spans="1:14" ht="14.45">
      <c r="A51" s="123" t="s">
        <v>137</v>
      </c>
      <c r="B51" s="122" t="s">
        <v>136</v>
      </c>
      <c r="C51" s="122" t="s">
        <v>65</v>
      </c>
      <c r="D51" s="122" t="s">
        <v>127</v>
      </c>
      <c r="E51" s="140" t="s">
        <v>123</v>
      </c>
      <c r="F51" s="330"/>
      <c r="G51" s="330"/>
      <c r="H51" s="330"/>
      <c r="I51" s="330"/>
      <c r="J51" s="329">
        <v>765.49127749999991</v>
      </c>
      <c r="K51" s="329">
        <v>927.30700000000002</v>
      </c>
      <c r="L51" s="329">
        <v>1019.3709881599999</v>
      </c>
      <c r="M51" s="330"/>
      <c r="N51" s="330"/>
    </row>
    <row r="52" spans="1:14" ht="14.45">
      <c r="A52" s="122" t="s">
        <v>241</v>
      </c>
      <c r="B52" s="122" t="s">
        <v>136</v>
      </c>
      <c r="C52" s="122" t="s">
        <v>65</v>
      </c>
      <c r="D52" s="122" t="s">
        <v>127</v>
      </c>
      <c r="E52" s="140" t="s">
        <v>123</v>
      </c>
      <c r="F52" s="329">
        <v>8302.5445560392491</v>
      </c>
      <c r="G52" s="329">
        <v>7820.7738714999996</v>
      </c>
      <c r="H52" s="329">
        <v>7849.1883966366295</v>
      </c>
      <c r="I52" s="329">
        <v>7783.3795267999985</v>
      </c>
      <c r="J52" s="329">
        <v>8576.9493082999998</v>
      </c>
      <c r="K52" s="329">
        <v>8095.4916275999994</v>
      </c>
      <c r="L52" s="329">
        <v>7876.7266221</v>
      </c>
      <c r="M52" s="329">
        <v>7034</v>
      </c>
      <c r="N52" s="329">
        <v>6428.9967682093647</v>
      </c>
    </row>
    <row r="53" spans="1:14" ht="14.45">
      <c r="A53" s="122" t="s">
        <v>242</v>
      </c>
      <c r="B53" s="122" t="s">
        <v>141</v>
      </c>
      <c r="C53" s="122" t="s">
        <v>65</v>
      </c>
      <c r="D53" s="122" t="s">
        <v>127</v>
      </c>
      <c r="E53" s="140" t="s">
        <v>123</v>
      </c>
      <c r="F53" s="329">
        <v>6412.6232480460812</v>
      </c>
      <c r="G53" s="329">
        <v>6380.1973007476581</v>
      </c>
      <c r="H53" s="329">
        <v>7019.9100753251214</v>
      </c>
      <c r="I53" s="329">
        <v>6967.5178825000003</v>
      </c>
      <c r="J53" s="329">
        <v>6634.2967200550411</v>
      </c>
      <c r="K53" s="329">
        <v>6530.7070950999996</v>
      </c>
      <c r="L53" s="329">
        <v>6173.7549343749997</v>
      </c>
      <c r="M53" s="329">
        <v>4520</v>
      </c>
      <c r="N53" s="329">
        <v>3780.8297593477196</v>
      </c>
    </row>
    <row r="54" spans="1:14" ht="14.45">
      <c r="A54" s="122" t="s">
        <v>243</v>
      </c>
      <c r="B54" s="122" t="s">
        <v>143</v>
      </c>
      <c r="C54" s="122" t="s">
        <v>65</v>
      </c>
      <c r="D54" s="122" t="s">
        <v>127</v>
      </c>
      <c r="E54" s="140" t="s">
        <v>123</v>
      </c>
      <c r="F54" s="329">
        <v>3351.1975496999999</v>
      </c>
      <c r="G54" s="329">
        <v>3370.2049760549412</v>
      </c>
      <c r="H54" s="329">
        <v>3262.5328442720001</v>
      </c>
      <c r="I54" s="329">
        <v>2733.0524852600001</v>
      </c>
      <c r="J54" s="329">
        <v>2126.5285400799994</v>
      </c>
      <c r="K54" s="329">
        <v>2430.9647413999996</v>
      </c>
      <c r="L54" s="329">
        <v>2313.3151887895951</v>
      </c>
      <c r="M54" s="329">
        <v>2312</v>
      </c>
      <c r="N54" s="329">
        <v>2219.2851653277271</v>
      </c>
    </row>
    <row r="55" spans="1:14" ht="14.45">
      <c r="A55" s="122" t="s">
        <v>144</v>
      </c>
      <c r="B55" s="122" t="s">
        <v>145</v>
      </c>
      <c r="C55" s="122" t="s">
        <v>65</v>
      </c>
      <c r="D55" s="122" t="s">
        <v>127</v>
      </c>
      <c r="E55" s="140" t="s">
        <v>123</v>
      </c>
      <c r="F55" s="329">
        <v>10943.327845191439</v>
      </c>
      <c r="G55" s="329">
        <v>9841.6776831989991</v>
      </c>
      <c r="H55" s="329">
        <v>8615.9716253522474</v>
      </c>
      <c r="I55" s="329">
        <v>9640.045809159923</v>
      </c>
      <c r="J55" s="329">
        <v>9727.3363042271212</v>
      </c>
      <c r="K55" s="329">
        <v>10120.554281038889</v>
      </c>
      <c r="L55" s="329">
        <v>9727.9993463021747</v>
      </c>
      <c r="M55" s="329">
        <v>7441</v>
      </c>
      <c r="N55" s="329">
        <v>7774.4607362077204</v>
      </c>
    </row>
    <row r="56" spans="1:14" ht="14.45">
      <c r="A56" s="122" t="s">
        <v>146</v>
      </c>
      <c r="B56" s="122" t="s">
        <v>147</v>
      </c>
      <c r="C56" s="122" t="s">
        <v>65</v>
      </c>
      <c r="D56" s="122" t="s">
        <v>127</v>
      </c>
      <c r="E56" s="140" t="s">
        <v>123</v>
      </c>
      <c r="F56" s="329">
        <v>8248.3791882200003</v>
      </c>
      <c r="G56" s="329">
        <v>8578.4060696373999</v>
      </c>
      <c r="H56" s="329">
        <v>8104.6921231318593</v>
      </c>
      <c r="I56" s="329">
        <v>7218.5739992585286</v>
      </c>
      <c r="J56" s="329">
        <v>7678.9274628000003</v>
      </c>
      <c r="K56" s="329">
        <v>6975.4974861444434</v>
      </c>
      <c r="L56" s="329">
        <v>6554.3650575390502</v>
      </c>
      <c r="M56" s="329">
        <v>6066</v>
      </c>
      <c r="N56" s="329">
        <v>5519.8867176661488</v>
      </c>
    </row>
    <row r="57" spans="1:14" ht="14.45">
      <c r="A57" s="122" t="s">
        <v>148</v>
      </c>
      <c r="B57" s="122" t="s">
        <v>131</v>
      </c>
      <c r="C57" s="122" t="s">
        <v>81</v>
      </c>
      <c r="D57" s="122" t="s">
        <v>127</v>
      </c>
      <c r="E57" s="122" t="s">
        <v>123</v>
      </c>
      <c r="F57" s="330"/>
      <c r="G57" s="330"/>
      <c r="H57" s="330"/>
      <c r="I57" s="330"/>
      <c r="J57" s="330"/>
      <c r="K57" s="330"/>
      <c r="L57" s="330"/>
      <c r="M57" s="330"/>
      <c r="N57" s="329">
        <v>6.4314258973199996</v>
      </c>
    </row>
    <row r="58" spans="1:14" ht="14.45">
      <c r="A58" s="122" t="s">
        <v>150</v>
      </c>
      <c r="B58" s="122" t="s">
        <v>131</v>
      </c>
      <c r="C58" s="122" t="s">
        <v>81</v>
      </c>
      <c r="D58" s="122" t="s">
        <v>127</v>
      </c>
      <c r="E58" s="122" t="s">
        <v>123</v>
      </c>
      <c r="F58" s="330"/>
      <c r="G58" s="330"/>
      <c r="H58" s="330"/>
      <c r="I58" s="330"/>
      <c r="J58" s="330"/>
      <c r="K58" s="330"/>
      <c r="L58" s="330"/>
      <c r="M58" s="330"/>
      <c r="N58" s="329">
        <v>30.377490377399997</v>
      </c>
    </row>
    <row r="59" spans="1:14" ht="14.45">
      <c r="A59" s="122" t="s">
        <v>151</v>
      </c>
      <c r="B59" s="122" t="s">
        <v>131</v>
      </c>
      <c r="C59" s="122" t="s">
        <v>81</v>
      </c>
      <c r="D59" s="122" t="s">
        <v>127</v>
      </c>
      <c r="E59" s="122" t="s">
        <v>123</v>
      </c>
      <c r="F59" s="330"/>
      <c r="G59" s="330"/>
      <c r="H59" s="330"/>
      <c r="I59" s="330"/>
      <c r="J59" s="330"/>
      <c r="K59" s="330"/>
      <c r="L59" s="330"/>
      <c r="M59" s="330"/>
      <c r="N59" s="329">
        <v>15.358211621279999</v>
      </c>
    </row>
    <row r="60" spans="1:14" ht="14.45">
      <c r="A60" s="122" t="s">
        <v>152</v>
      </c>
      <c r="B60" s="122" t="s">
        <v>131</v>
      </c>
      <c r="C60" s="122" t="s">
        <v>81</v>
      </c>
      <c r="D60" s="122" t="s">
        <v>127</v>
      </c>
      <c r="E60" s="122" t="s">
        <v>123</v>
      </c>
      <c r="F60" s="330"/>
      <c r="G60" s="330"/>
      <c r="H60" s="330"/>
      <c r="I60" s="330"/>
      <c r="J60" s="330"/>
      <c r="K60" s="330"/>
      <c r="L60" s="330"/>
      <c r="M60" s="330"/>
      <c r="N60" s="329"/>
    </row>
    <row r="61" spans="1:14" ht="14.45">
      <c r="A61" s="123" t="s">
        <v>153</v>
      </c>
      <c r="B61" s="122" t="s">
        <v>131</v>
      </c>
      <c r="C61" s="122" t="s">
        <v>81</v>
      </c>
      <c r="D61" s="122" t="s">
        <v>127</v>
      </c>
      <c r="E61" s="140" t="s">
        <v>123</v>
      </c>
      <c r="F61" s="330"/>
      <c r="G61" s="329">
        <v>123.20507800999999</v>
      </c>
      <c r="H61" s="329">
        <v>139.788942066</v>
      </c>
      <c r="I61" s="329">
        <v>169.22507073</v>
      </c>
      <c r="J61" s="329">
        <v>86.563999600000017</v>
      </c>
      <c r="K61" s="329">
        <v>86.563999600000017</v>
      </c>
      <c r="L61" s="329">
        <v>166.20958678000002</v>
      </c>
      <c r="M61" s="329">
        <v>118</v>
      </c>
      <c r="N61" s="329">
        <v>144.07347541103999</v>
      </c>
    </row>
    <row r="62" spans="1:14" ht="14.45">
      <c r="A62" s="122" t="s">
        <v>155</v>
      </c>
      <c r="B62" s="122" t="s">
        <v>147</v>
      </c>
      <c r="C62" s="122" t="s">
        <v>81</v>
      </c>
      <c r="D62" s="122" t="s">
        <v>127</v>
      </c>
      <c r="E62" s="140" t="s">
        <v>123</v>
      </c>
      <c r="F62" s="329">
        <v>100.01444382763822</v>
      </c>
      <c r="G62" s="329">
        <v>100.01444382763822</v>
      </c>
      <c r="H62" s="329">
        <v>97.423246116000001</v>
      </c>
      <c r="I62" s="329">
        <v>104.15675941200001</v>
      </c>
      <c r="J62" s="329">
        <v>0.803894</v>
      </c>
      <c r="K62" s="329">
        <v>0.803894</v>
      </c>
      <c r="L62" s="329">
        <v>0</v>
      </c>
      <c r="M62" s="329"/>
      <c r="N62" s="329"/>
    </row>
    <row r="63" spans="1:14" ht="14.45">
      <c r="A63" s="122" t="s">
        <v>156</v>
      </c>
      <c r="B63" s="122" t="s">
        <v>147</v>
      </c>
      <c r="C63" s="122" t="s">
        <v>81</v>
      </c>
      <c r="D63" s="122" t="s">
        <v>127</v>
      </c>
      <c r="E63" s="140" t="s">
        <v>123</v>
      </c>
      <c r="F63" s="329">
        <v>242.26478722551659</v>
      </c>
      <c r="G63" s="329">
        <v>242.26478722551659</v>
      </c>
      <c r="H63" s="329">
        <v>225.60750562020002</v>
      </c>
      <c r="I63" s="329">
        <v>211.81769255460003</v>
      </c>
      <c r="J63" s="329">
        <v>180.33107239999998</v>
      </c>
      <c r="K63" s="329">
        <v>180.33107239999998</v>
      </c>
      <c r="L63" s="329">
        <v>140.45174611000002</v>
      </c>
      <c r="M63" s="329">
        <v>104</v>
      </c>
      <c r="N63" s="329">
        <v>107.8297400068799</v>
      </c>
    </row>
    <row r="64" spans="1:14" ht="14.45">
      <c r="A64" s="122" t="s">
        <v>157</v>
      </c>
      <c r="B64" s="122" t="s">
        <v>147</v>
      </c>
      <c r="C64" s="122" t="s">
        <v>81</v>
      </c>
      <c r="D64" s="122" t="s">
        <v>127</v>
      </c>
      <c r="E64" s="140" t="s">
        <v>123</v>
      </c>
      <c r="F64" s="329">
        <v>8.289725687437187</v>
      </c>
      <c r="G64" s="329">
        <v>8.289725687437187</v>
      </c>
      <c r="H64" s="329">
        <v>6.3193820760000001</v>
      </c>
      <c r="I64" s="329">
        <v>5.4552792240000008</v>
      </c>
      <c r="J64" s="329">
        <v>0</v>
      </c>
      <c r="K64" s="329">
        <v>0</v>
      </c>
      <c r="L64" s="330"/>
      <c r="M64" s="330"/>
      <c r="N64" s="330"/>
    </row>
    <row r="65" spans="1:14" ht="14.45">
      <c r="A65" s="122" t="s">
        <v>158</v>
      </c>
      <c r="B65" s="122" t="s">
        <v>147</v>
      </c>
      <c r="C65" s="122" t="s">
        <v>81</v>
      </c>
      <c r="D65" s="122" t="s">
        <v>127</v>
      </c>
      <c r="E65" s="140" t="s">
        <v>123</v>
      </c>
      <c r="F65" s="329">
        <v>0.80881580000000008</v>
      </c>
      <c r="G65" s="329">
        <v>0.80881580000000008</v>
      </c>
      <c r="H65" s="329">
        <v>0.75303540000000013</v>
      </c>
      <c r="I65" s="329">
        <v>0.43444350000000004</v>
      </c>
      <c r="J65" s="329">
        <v>0.71113700000000002</v>
      </c>
      <c r="K65" s="329">
        <v>0.71113700000000002</v>
      </c>
      <c r="L65" s="329">
        <v>0.71113700000000002</v>
      </c>
      <c r="M65" s="329">
        <v>1</v>
      </c>
      <c r="N65" s="329"/>
    </row>
    <row r="66" spans="1:14" ht="14.45">
      <c r="A66" s="122" t="s">
        <v>159</v>
      </c>
      <c r="B66" s="122" t="s">
        <v>147</v>
      </c>
      <c r="C66" s="122" t="s">
        <v>81</v>
      </c>
      <c r="D66" s="122" t="s">
        <v>127</v>
      </c>
      <c r="E66" s="140" t="s">
        <v>123</v>
      </c>
      <c r="F66" s="329">
        <v>184.27117091113371</v>
      </c>
      <c r="G66" s="329">
        <v>184.27117091113371</v>
      </c>
      <c r="H66" s="329">
        <v>185.71500241290002</v>
      </c>
      <c r="I66" s="329">
        <v>162.40872041129998</v>
      </c>
      <c r="J66" s="329">
        <v>140.71536220000002</v>
      </c>
      <c r="K66" s="329">
        <v>140.71536220000002</v>
      </c>
      <c r="L66" s="329">
        <v>159.2560245</v>
      </c>
      <c r="M66" s="329">
        <v>130</v>
      </c>
      <c r="N66" s="329">
        <v>112.22842012829986</v>
      </c>
    </row>
    <row r="67" spans="1:14" ht="14.45">
      <c r="A67" s="122" t="s">
        <v>160</v>
      </c>
      <c r="B67" s="122" t="s">
        <v>147</v>
      </c>
      <c r="C67" s="122" t="s">
        <v>81</v>
      </c>
      <c r="D67" s="122" t="s">
        <v>127</v>
      </c>
      <c r="E67" s="140" t="s">
        <v>123</v>
      </c>
      <c r="F67" s="329">
        <v>89.938630229648254</v>
      </c>
      <c r="G67" s="329">
        <v>89.938630229648254</v>
      </c>
      <c r="H67" s="329">
        <v>94.099719960000016</v>
      </c>
      <c r="I67" s="329">
        <v>55.992324924000002</v>
      </c>
      <c r="J67" s="329">
        <v>1.174922</v>
      </c>
      <c r="K67" s="329">
        <v>1.174922</v>
      </c>
      <c r="L67" s="330"/>
      <c r="M67" s="330"/>
      <c r="N67" s="330"/>
    </row>
    <row r="68" spans="1:14" ht="14.45">
      <c r="A68" s="122" t="s">
        <v>161</v>
      </c>
      <c r="B68" s="122" t="s">
        <v>147</v>
      </c>
      <c r="C68" s="122" t="s">
        <v>81</v>
      </c>
      <c r="D68" s="122" t="s">
        <v>127</v>
      </c>
      <c r="E68" s="140" t="s">
        <v>123</v>
      </c>
      <c r="F68" s="329">
        <v>158.40463153970001</v>
      </c>
      <c r="G68" s="329">
        <v>158.40463153970001</v>
      </c>
      <c r="H68" s="329">
        <v>163.56184780499999</v>
      </c>
      <c r="I68" s="329">
        <v>153.94462544820001</v>
      </c>
      <c r="J68" s="329">
        <v>126.78053409999998</v>
      </c>
      <c r="K68" s="329">
        <v>126.78053409999998</v>
      </c>
      <c r="L68" s="329">
        <v>175.99355108999998</v>
      </c>
      <c r="M68" s="329">
        <v>161</v>
      </c>
      <c r="N68" s="329">
        <v>127.64884883783984</v>
      </c>
    </row>
    <row r="69" spans="1:14" ht="14.45">
      <c r="A69" s="122" t="s">
        <v>162</v>
      </c>
      <c r="B69" s="122" t="s">
        <v>147</v>
      </c>
      <c r="C69" s="122" t="s">
        <v>81</v>
      </c>
      <c r="D69" s="122" t="s">
        <v>127</v>
      </c>
      <c r="E69" s="140" t="s">
        <v>123</v>
      </c>
      <c r="F69" s="329">
        <v>59.987530879396971</v>
      </c>
      <c r="G69" s="329">
        <v>59.987530879396971</v>
      </c>
      <c r="H69" s="329">
        <v>0</v>
      </c>
      <c r="I69" s="330"/>
      <c r="J69" s="330"/>
      <c r="K69" s="330"/>
      <c r="L69" s="330"/>
      <c r="M69" s="330"/>
      <c r="N69" s="330"/>
    </row>
    <row r="70" spans="1:14" ht="14.45">
      <c r="A70" s="123" t="s">
        <v>163</v>
      </c>
      <c r="B70" s="122" t="s">
        <v>147</v>
      </c>
      <c r="C70" s="122" t="s">
        <v>81</v>
      </c>
      <c r="D70" s="122" t="s">
        <v>127</v>
      </c>
      <c r="E70" s="140" t="s">
        <v>123</v>
      </c>
      <c r="F70" s="330"/>
      <c r="G70" s="330"/>
      <c r="H70" s="330"/>
      <c r="I70" s="330"/>
      <c r="J70" s="329">
        <v>1.7933020000000002</v>
      </c>
      <c r="K70" s="329">
        <v>1.7933020000000002</v>
      </c>
      <c r="L70" s="330"/>
      <c r="M70" s="330"/>
      <c r="N70" s="330"/>
    </row>
    <row r="71" spans="1:14" ht="14.45">
      <c r="A71" s="122" t="s">
        <v>165</v>
      </c>
      <c r="B71" s="122" t="s">
        <v>147</v>
      </c>
      <c r="C71" s="122" t="s">
        <v>81</v>
      </c>
      <c r="D71" s="122" t="s">
        <v>127</v>
      </c>
      <c r="E71" s="140" t="s">
        <v>123</v>
      </c>
      <c r="F71" s="329">
        <v>2.1464727000000003</v>
      </c>
      <c r="G71" s="329">
        <v>2.1464727000000003</v>
      </c>
      <c r="H71" s="329">
        <v>2.0274030000000001</v>
      </c>
      <c r="I71" s="329">
        <v>1.8536256</v>
      </c>
      <c r="J71" s="330"/>
      <c r="K71" s="330"/>
      <c r="L71" s="329">
        <v>1.4841120000000001</v>
      </c>
      <c r="M71" s="329">
        <v>1</v>
      </c>
      <c r="N71" s="329">
        <v>0.91909180440000005</v>
      </c>
    </row>
    <row r="72" spans="1:14" ht="14.45">
      <c r="A72" s="124" t="s">
        <v>166</v>
      </c>
      <c r="B72" s="66"/>
      <c r="C72" s="66"/>
      <c r="D72" s="66"/>
      <c r="E72" s="66"/>
      <c r="F72" s="134"/>
      <c r="G72" s="134"/>
      <c r="H72" s="134"/>
      <c r="I72" s="134"/>
      <c r="J72" s="134"/>
      <c r="K72" s="134"/>
      <c r="L72" s="331"/>
      <c r="M72" s="331"/>
      <c r="N72" s="155"/>
    </row>
    <row r="73" spans="1:14" ht="14.45">
      <c r="A73" s="122" t="s">
        <v>167</v>
      </c>
      <c r="B73" s="122" t="s">
        <v>166</v>
      </c>
      <c r="C73" s="122" t="s">
        <v>65</v>
      </c>
      <c r="D73" s="122" t="s">
        <v>166</v>
      </c>
      <c r="E73" s="140" t="s">
        <v>123</v>
      </c>
      <c r="F73" s="329">
        <v>229.86668020451901</v>
      </c>
      <c r="G73" s="329">
        <v>452.48375818783552</v>
      </c>
      <c r="H73" s="329">
        <v>723.03841504790489</v>
      </c>
      <c r="I73" s="329">
        <v>789.27105284565982</v>
      </c>
      <c r="J73" s="329">
        <v>813.21106452616766</v>
      </c>
      <c r="K73" s="333"/>
      <c r="L73" s="333"/>
      <c r="M73" s="333"/>
      <c r="N73" s="333"/>
    </row>
    <row r="74" spans="1:14" ht="14.45">
      <c r="A74" s="122" t="s">
        <v>168</v>
      </c>
      <c r="B74" s="122" t="s">
        <v>166</v>
      </c>
      <c r="C74" s="122" t="s">
        <v>65</v>
      </c>
      <c r="D74" s="122" t="s">
        <v>166</v>
      </c>
      <c r="E74" s="140" t="s">
        <v>123</v>
      </c>
      <c r="F74" s="329">
        <v>61.146359626172</v>
      </c>
      <c r="G74" s="330"/>
      <c r="H74" s="330"/>
      <c r="I74" s="330"/>
      <c r="J74" s="330"/>
      <c r="K74" s="330"/>
      <c r="L74" s="330"/>
      <c r="M74" s="330"/>
      <c r="N74" s="330"/>
    </row>
    <row r="75" spans="1:14" ht="14.45">
      <c r="A75" s="122" t="s">
        <v>169</v>
      </c>
      <c r="B75" s="122" t="s">
        <v>166</v>
      </c>
      <c r="C75" s="122" t="s">
        <v>65</v>
      </c>
      <c r="D75" s="122" t="s">
        <v>166</v>
      </c>
      <c r="E75" s="140" t="s">
        <v>123</v>
      </c>
      <c r="F75" s="329">
        <v>195.45042032239371</v>
      </c>
      <c r="G75" s="329">
        <v>204.04684783945888</v>
      </c>
      <c r="H75" s="329">
        <v>325.63931981663052</v>
      </c>
      <c r="I75" s="329">
        <v>356.97587970508789</v>
      </c>
      <c r="J75" s="329">
        <v>231.04673343309895</v>
      </c>
      <c r="K75" s="333"/>
      <c r="L75" s="333"/>
      <c r="M75" s="333"/>
      <c r="N75" s="333"/>
    </row>
    <row r="76" spans="1:14" ht="14.45">
      <c r="A76" s="124" t="s">
        <v>170</v>
      </c>
      <c r="B76" s="66"/>
      <c r="C76" s="66"/>
      <c r="D76" s="66"/>
      <c r="E76" s="66"/>
      <c r="F76" s="134"/>
      <c r="G76" s="134"/>
      <c r="H76" s="134"/>
      <c r="I76" s="134"/>
      <c r="J76" s="134"/>
      <c r="K76" s="134"/>
      <c r="L76" s="331"/>
      <c r="M76" s="331"/>
      <c r="N76" s="155"/>
    </row>
    <row r="77" spans="1:14" ht="14.45">
      <c r="A77" s="122" t="s">
        <v>171</v>
      </c>
      <c r="B77" s="122" t="s">
        <v>172</v>
      </c>
      <c r="C77" s="122" t="s">
        <v>65</v>
      </c>
      <c r="D77" s="122" t="s">
        <v>173</v>
      </c>
      <c r="E77" s="140" t="s">
        <v>123</v>
      </c>
      <c r="F77" s="329">
        <v>232.66309033190598</v>
      </c>
      <c r="G77" s="329">
        <v>241.22274225615999</v>
      </c>
      <c r="H77" s="329">
        <v>285.45538193092</v>
      </c>
      <c r="I77" s="329">
        <v>275.40914788776001</v>
      </c>
      <c r="J77" s="329">
        <v>193.37365798456</v>
      </c>
      <c r="K77" s="329">
        <v>179.15279586899999</v>
      </c>
      <c r="L77" s="329">
        <v>201.49309889295998</v>
      </c>
      <c r="M77" s="329">
        <v>194</v>
      </c>
      <c r="N77" s="329">
        <v>134.22424655015999</v>
      </c>
    </row>
    <row r="78" spans="1:14" ht="14.45">
      <c r="A78" s="123" t="s">
        <v>174</v>
      </c>
      <c r="B78" s="122" t="s">
        <v>175</v>
      </c>
      <c r="C78" s="122" t="s">
        <v>65</v>
      </c>
      <c r="D78" s="122" t="s">
        <v>173</v>
      </c>
      <c r="E78" s="140" t="s">
        <v>123</v>
      </c>
      <c r="F78" s="330"/>
      <c r="G78" s="330"/>
      <c r="H78" s="329">
        <v>8.8221828010919996</v>
      </c>
      <c r="I78" s="329">
        <v>50.528291772827998</v>
      </c>
      <c r="J78" s="329">
        <v>43.811095091040002</v>
      </c>
      <c r="K78" s="329">
        <v>52.308317410039997</v>
      </c>
      <c r="L78" s="329">
        <v>40.614554295956154</v>
      </c>
      <c r="M78" s="329">
        <v>32</v>
      </c>
      <c r="N78" s="330"/>
    </row>
    <row r="79" spans="1:14" ht="14.45">
      <c r="A79" s="123" t="s">
        <v>177</v>
      </c>
      <c r="B79" s="122" t="s">
        <v>178</v>
      </c>
      <c r="C79" s="122" t="s">
        <v>65</v>
      </c>
      <c r="D79" s="122" t="s">
        <v>173</v>
      </c>
      <c r="E79" s="140" t="s">
        <v>123</v>
      </c>
      <c r="F79" s="330"/>
      <c r="G79" s="330"/>
      <c r="H79" s="329">
        <v>86.810226950000001</v>
      </c>
      <c r="I79" s="329">
        <v>62.840082589999987</v>
      </c>
      <c r="J79" s="329">
        <v>67.057355799999996</v>
      </c>
      <c r="K79" s="329">
        <v>146.62202719999999</v>
      </c>
      <c r="L79" s="329">
        <v>144.76102786600001</v>
      </c>
      <c r="M79" s="329">
        <v>133</v>
      </c>
      <c r="N79" s="329">
        <v>122.1397411752</v>
      </c>
    </row>
    <row r="80" spans="1:14" ht="14.45">
      <c r="A80" s="123" t="s">
        <v>180</v>
      </c>
      <c r="B80" s="122" t="s">
        <v>181</v>
      </c>
      <c r="C80" s="122" t="s">
        <v>182</v>
      </c>
      <c r="D80" s="122" t="s">
        <v>173</v>
      </c>
      <c r="E80" s="140" t="s">
        <v>123</v>
      </c>
      <c r="F80" s="330"/>
      <c r="G80" s="330"/>
      <c r="H80" s="329">
        <v>2548.6849442924768</v>
      </c>
      <c r="I80" s="329">
        <v>1269.6352157413369</v>
      </c>
      <c r="J80" s="329">
        <v>967.72453094932882</v>
      </c>
      <c r="K80" s="329">
        <v>1217.7195065689284</v>
      </c>
      <c r="L80" s="329">
        <v>1267.8853436657587</v>
      </c>
      <c r="M80" s="329">
        <v>1337</v>
      </c>
      <c r="N80" s="329">
        <v>1110.1527759955486</v>
      </c>
    </row>
    <row r="81" spans="1:14" ht="14.45">
      <c r="A81" s="122" t="s">
        <v>183</v>
      </c>
      <c r="B81" s="122" t="s">
        <v>181</v>
      </c>
      <c r="C81" s="122" t="s">
        <v>65</v>
      </c>
      <c r="D81" s="122" t="s">
        <v>173</v>
      </c>
      <c r="E81" s="140" t="s">
        <v>123</v>
      </c>
      <c r="F81" s="329">
        <v>27483.483729116724</v>
      </c>
      <c r="G81" s="329">
        <v>25840.201595901061</v>
      </c>
      <c r="H81" s="329">
        <v>21155.37137429609</v>
      </c>
      <c r="I81" s="329">
        <v>20425.303012027707</v>
      </c>
      <c r="J81" s="329">
        <v>16239.124851403671</v>
      </c>
      <c r="K81" s="329">
        <v>18212.508994569136</v>
      </c>
      <c r="L81" s="329">
        <v>18350.565492263922</v>
      </c>
      <c r="M81" s="329">
        <v>18640</v>
      </c>
      <c r="N81" s="329">
        <v>17732.988513417644</v>
      </c>
    </row>
    <row r="82" spans="1:14" ht="14.45">
      <c r="A82" s="122" t="s">
        <v>184</v>
      </c>
      <c r="B82" s="122" t="s">
        <v>181</v>
      </c>
      <c r="C82" s="122" t="s">
        <v>65</v>
      </c>
      <c r="D82" s="122" t="s">
        <v>173</v>
      </c>
      <c r="E82" s="140" t="s">
        <v>123</v>
      </c>
      <c r="F82" s="329">
        <v>1810.1789236639195</v>
      </c>
      <c r="G82" s="329">
        <v>1468.9449134127699</v>
      </c>
      <c r="H82" s="329">
        <v>1419.3941979600402</v>
      </c>
      <c r="I82" s="329">
        <v>1322.4491302180272</v>
      </c>
      <c r="J82" s="329">
        <v>772.66661830587998</v>
      </c>
      <c r="K82" s="329">
        <v>233.03429687004001</v>
      </c>
      <c r="L82" s="330"/>
      <c r="M82" s="330"/>
      <c r="N82" s="330"/>
    </row>
    <row r="83" spans="1:14" ht="14.45">
      <c r="A83" s="123" t="s">
        <v>185</v>
      </c>
      <c r="B83" s="122" t="s">
        <v>181</v>
      </c>
      <c r="C83" s="122" t="s">
        <v>65</v>
      </c>
      <c r="D83" s="122" t="s">
        <v>173</v>
      </c>
      <c r="E83" s="140" t="s">
        <v>123</v>
      </c>
      <c r="F83" s="330"/>
      <c r="G83" s="330"/>
      <c r="H83" s="330"/>
      <c r="I83" s="330"/>
      <c r="J83" s="329">
        <v>37.64464968551998</v>
      </c>
      <c r="K83" s="329">
        <v>0</v>
      </c>
      <c r="L83" s="330"/>
      <c r="M83" s="330"/>
      <c r="N83" s="330"/>
    </row>
    <row r="84" spans="1:14" ht="14.45">
      <c r="A84" s="122" t="s">
        <v>187</v>
      </c>
      <c r="B84" s="122" t="s">
        <v>181</v>
      </c>
      <c r="C84" s="122" t="s">
        <v>65</v>
      </c>
      <c r="D84" s="122" t="s">
        <v>173</v>
      </c>
      <c r="E84" s="140" t="s">
        <v>123</v>
      </c>
      <c r="F84" s="329">
        <v>2895.3213026219787</v>
      </c>
      <c r="G84" s="329">
        <v>2703.7788694886335</v>
      </c>
      <c r="H84" s="329">
        <v>2204.3551036070012</v>
      </c>
      <c r="I84" s="329">
        <v>1846.5323067170134</v>
      </c>
      <c r="J84" s="329">
        <v>1105.128517980874</v>
      </c>
      <c r="K84" s="329">
        <v>1163.6374543299926</v>
      </c>
      <c r="L84" s="329">
        <v>1281.9803587582198</v>
      </c>
      <c r="M84" s="329">
        <v>993</v>
      </c>
      <c r="N84" s="329">
        <v>895.97903682494984</v>
      </c>
    </row>
    <row r="85" spans="1:14" ht="14.45">
      <c r="A85" s="122" t="s">
        <v>188</v>
      </c>
      <c r="B85" s="122" t="s">
        <v>181</v>
      </c>
      <c r="C85" s="122" t="s">
        <v>65</v>
      </c>
      <c r="D85" s="122" t="s">
        <v>173</v>
      </c>
      <c r="E85" s="140" t="s">
        <v>123</v>
      </c>
      <c r="F85" s="329">
        <v>6698.1268414724555</v>
      </c>
      <c r="G85" s="329">
        <v>6697.8879620999242</v>
      </c>
      <c r="H85" s="329">
        <v>6657.8562851002807</v>
      </c>
      <c r="I85" s="329">
        <v>5918.952332349485</v>
      </c>
      <c r="J85" s="329">
        <v>4216.6065907266329</v>
      </c>
      <c r="K85" s="329">
        <v>4865.31688409648</v>
      </c>
      <c r="L85" s="329">
        <v>5442.0386670987491</v>
      </c>
      <c r="M85" s="329">
        <v>5435</v>
      </c>
      <c r="N85" s="329">
        <v>4165.0673547705846</v>
      </c>
    </row>
    <row r="86" spans="1:14" ht="14.45">
      <c r="A86" s="122" t="s">
        <v>189</v>
      </c>
      <c r="B86" s="122" t="s">
        <v>181</v>
      </c>
      <c r="C86" s="122" t="s">
        <v>81</v>
      </c>
      <c r="D86" s="122" t="s">
        <v>173</v>
      </c>
      <c r="E86" s="140" t="s">
        <v>123</v>
      </c>
      <c r="F86" s="330"/>
      <c r="G86" s="330"/>
      <c r="H86" s="330"/>
      <c r="I86" s="330"/>
      <c r="J86" s="330"/>
      <c r="K86" s="330"/>
      <c r="L86" s="330"/>
      <c r="M86" s="329">
        <v>43</v>
      </c>
      <c r="N86" s="329">
        <v>34.644046848839999</v>
      </c>
    </row>
    <row r="87" spans="1:14" ht="14.45">
      <c r="A87" s="122" t="s">
        <v>190</v>
      </c>
      <c r="B87" s="122" t="s">
        <v>181</v>
      </c>
      <c r="C87" s="122" t="s">
        <v>83</v>
      </c>
      <c r="D87" s="122" t="s">
        <v>173</v>
      </c>
      <c r="E87" s="140" t="s">
        <v>123</v>
      </c>
      <c r="F87" s="329">
        <v>277.02490746528002</v>
      </c>
      <c r="G87" s="329">
        <v>173.59934989924798</v>
      </c>
      <c r="H87" s="329">
        <v>151.79219935963201</v>
      </c>
      <c r="I87" s="329">
        <v>155.2148434044</v>
      </c>
      <c r="J87" s="329">
        <v>101.05433058708</v>
      </c>
      <c r="K87" s="329">
        <v>87.847389272184628</v>
      </c>
      <c r="L87" s="329">
        <v>51.400105698239997</v>
      </c>
      <c r="M87" s="329">
        <v>13</v>
      </c>
      <c r="N87" s="329">
        <v>3.7061999535599996</v>
      </c>
    </row>
    <row r="88" spans="1:14" ht="14.45">
      <c r="A88" s="122" t="s">
        <v>191</v>
      </c>
      <c r="B88" s="122" t="s">
        <v>181</v>
      </c>
      <c r="C88" s="122" t="s">
        <v>83</v>
      </c>
      <c r="D88" s="122" t="s">
        <v>173</v>
      </c>
      <c r="E88" s="140" t="s">
        <v>123</v>
      </c>
      <c r="F88" s="329">
        <v>12.876549459695999</v>
      </c>
      <c r="G88" s="329">
        <v>18.225813030048002</v>
      </c>
      <c r="H88" s="329">
        <v>16.983334171440003</v>
      </c>
      <c r="I88" s="329">
        <v>12.4147312614</v>
      </c>
      <c r="J88" s="329">
        <v>12.532336259039999</v>
      </c>
      <c r="K88" s="329">
        <v>20.240205484056705</v>
      </c>
      <c r="L88" s="329">
        <v>13.47383325132</v>
      </c>
      <c r="M88" s="329">
        <v>9</v>
      </c>
      <c r="N88" s="329">
        <v>9.9121252136399995</v>
      </c>
    </row>
    <row r="89" spans="1:14" ht="14.45">
      <c r="A89" s="122" t="s">
        <v>192</v>
      </c>
      <c r="B89" s="122" t="s">
        <v>181</v>
      </c>
      <c r="C89" s="122" t="s">
        <v>83</v>
      </c>
      <c r="D89" s="122" t="s">
        <v>173</v>
      </c>
      <c r="E89" s="140" t="s">
        <v>123</v>
      </c>
      <c r="F89" s="329">
        <v>19.626399097344002</v>
      </c>
      <c r="G89" s="329">
        <v>58.229302068288007</v>
      </c>
      <c r="H89" s="329">
        <v>24.932360578320001</v>
      </c>
      <c r="I89" s="329">
        <v>23.80968012384</v>
      </c>
      <c r="J89" s="329">
        <v>19.01582346456</v>
      </c>
      <c r="K89" s="329">
        <v>15.095853376198976</v>
      </c>
      <c r="L89" s="329">
        <v>19.01582346456</v>
      </c>
      <c r="M89" s="330"/>
      <c r="N89" s="330"/>
    </row>
    <row r="90" spans="1:14" ht="14.45">
      <c r="F90" s="4"/>
      <c r="G90" s="4"/>
      <c r="H90" s="4"/>
      <c r="I90" s="4"/>
      <c r="J90" s="4"/>
      <c r="K90" s="4"/>
    </row>
    <row r="91" spans="1:14" ht="20.100000000000001" customHeight="1">
      <c r="A91" s="35" t="s">
        <v>244</v>
      </c>
      <c r="B91" s="8"/>
      <c r="C91" s="36"/>
      <c r="D91" s="37"/>
      <c r="E91" s="36"/>
      <c r="F91" s="30"/>
      <c r="G91" s="30"/>
      <c r="H91" s="31"/>
      <c r="I91" s="31"/>
      <c r="J91" s="31"/>
      <c r="K91" s="30"/>
    </row>
    <row r="92" spans="1:14" ht="35.25" customHeight="1">
      <c r="A92" s="114" t="s">
        <v>51</v>
      </c>
      <c r="B92" s="114" t="s">
        <v>52</v>
      </c>
      <c r="C92" s="114" t="s">
        <v>53</v>
      </c>
      <c r="D92" s="114" t="s">
        <v>54</v>
      </c>
      <c r="E92" s="114" t="s">
        <v>55</v>
      </c>
      <c r="F92" s="197">
        <v>2016</v>
      </c>
      <c r="G92" s="197">
        <f>cy</f>
        <v>2017</v>
      </c>
      <c r="H92" s="197">
        <v>2018</v>
      </c>
      <c r="I92" s="197">
        <v>2019</v>
      </c>
      <c r="J92" s="197">
        <v>2020</v>
      </c>
      <c r="K92" s="197">
        <v>2021</v>
      </c>
      <c r="L92" s="197">
        <v>2022</v>
      </c>
      <c r="M92" s="197">
        <v>2023</v>
      </c>
      <c r="N92" s="197">
        <v>2024</v>
      </c>
    </row>
    <row r="93" spans="1:14" ht="15.6">
      <c r="A93" s="199" t="s">
        <v>245</v>
      </c>
      <c r="B93" s="200"/>
      <c r="C93" s="200"/>
      <c r="D93" s="200"/>
      <c r="E93" s="200"/>
      <c r="F93" s="201">
        <f>SUM(F96:F176)</f>
        <v>7004824451.1295834</v>
      </c>
      <c r="G93" s="201">
        <f t="shared" ref="G93:L93" si="0">SUM(G96:G176)</f>
        <v>6804445685.9221106</v>
      </c>
      <c r="H93" s="201">
        <f t="shared" si="0"/>
        <v>6528933368.4250317</v>
      </c>
      <c r="I93" s="201">
        <f t="shared" si="0"/>
        <v>6053359207.6873903</v>
      </c>
      <c r="J93" s="201">
        <f t="shared" si="0"/>
        <v>5838653648.3512001</v>
      </c>
      <c r="K93" s="201">
        <f t="shared" si="0"/>
        <v>5587674570.6440163</v>
      </c>
      <c r="L93" s="201">
        <f t="shared" si="0"/>
        <v>9772070789.0737553</v>
      </c>
      <c r="M93" s="326">
        <f t="shared" ref="M93" si="1">SUM(M96:M176)</f>
        <v>9805496792</v>
      </c>
      <c r="N93" s="327">
        <f>SUM(N96:N176)</f>
        <v>9273332519.3485184</v>
      </c>
    </row>
    <row r="94" spans="1:14" ht="14.45">
      <c r="A94" s="145" t="s">
        <v>62</v>
      </c>
      <c r="B94" s="146"/>
      <c r="C94" s="146"/>
      <c r="D94" s="146"/>
      <c r="E94" s="146"/>
      <c r="F94" s="147"/>
      <c r="G94" s="147"/>
      <c r="H94" s="147"/>
      <c r="I94" s="147"/>
      <c r="J94" s="147"/>
      <c r="K94" s="147"/>
      <c r="L94" s="267"/>
      <c r="M94" s="267"/>
      <c r="N94" s="198"/>
    </row>
    <row r="95" spans="1:14" ht="14.45">
      <c r="A95" s="149" t="s">
        <v>63</v>
      </c>
      <c r="B95" s="66"/>
      <c r="C95" s="66"/>
      <c r="D95" s="66"/>
      <c r="E95" s="66"/>
      <c r="F95" s="134"/>
      <c r="G95" s="134"/>
      <c r="H95" s="134"/>
      <c r="I95" s="134"/>
      <c r="J95" s="134"/>
      <c r="K95" s="134"/>
      <c r="L95" s="127"/>
      <c r="M95" s="127"/>
      <c r="N95" s="136"/>
    </row>
    <row r="96" spans="1:14" ht="14.45">
      <c r="A96" s="137" t="s">
        <v>64</v>
      </c>
      <c r="B96" s="122" t="s">
        <v>63</v>
      </c>
      <c r="C96" s="122" t="s">
        <v>65</v>
      </c>
      <c r="D96" s="122" t="s">
        <v>63</v>
      </c>
      <c r="E96" s="140" t="s">
        <v>66</v>
      </c>
      <c r="F96" s="329">
        <v>16884928</v>
      </c>
      <c r="G96" s="329">
        <v>16792829</v>
      </c>
      <c r="H96" s="329">
        <v>12961713</v>
      </c>
      <c r="I96" s="329">
        <v>14585636</v>
      </c>
      <c r="J96" s="329">
        <v>14143258</v>
      </c>
      <c r="K96" s="329">
        <v>14445947</v>
      </c>
      <c r="L96" s="335">
        <v>15979482.627999999</v>
      </c>
      <c r="M96" s="335">
        <v>14245111</v>
      </c>
      <c r="N96" s="329">
        <v>12488252.300000003</v>
      </c>
    </row>
    <row r="97" spans="1:14" ht="14.45">
      <c r="A97" s="122" t="s">
        <v>68</v>
      </c>
      <c r="B97" s="122" t="s">
        <v>63</v>
      </c>
      <c r="C97" s="122" t="s">
        <v>65</v>
      </c>
      <c r="D97" s="122" t="s">
        <v>63</v>
      </c>
      <c r="E97" s="140" t="s">
        <v>66</v>
      </c>
      <c r="F97" s="330"/>
      <c r="G97" s="330"/>
      <c r="H97" s="330"/>
      <c r="I97" s="330"/>
      <c r="J97" s="329">
        <v>86082100</v>
      </c>
      <c r="K97" s="329">
        <v>81113300</v>
      </c>
      <c r="L97" s="335">
        <v>98419300</v>
      </c>
      <c r="M97" s="335">
        <v>92368800</v>
      </c>
      <c r="N97" s="329">
        <v>83838800</v>
      </c>
    </row>
    <row r="98" spans="1:14" ht="14.45">
      <c r="A98" s="122" t="s">
        <v>70</v>
      </c>
      <c r="B98" s="122" t="s">
        <v>63</v>
      </c>
      <c r="C98" s="122" t="s">
        <v>65</v>
      </c>
      <c r="D98" s="122" t="s">
        <v>63</v>
      </c>
      <c r="E98" s="140" t="s">
        <v>66</v>
      </c>
      <c r="F98" s="329">
        <v>897300</v>
      </c>
      <c r="G98" s="329">
        <v>891752</v>
      </c>
      <c r="H98" s="329">
        <v>894800</v>
      </c>
      <c r="I98" s="329">
        <v>894800</v>
      </c>
      <c r="J98" s="329">
        <v>57266</v>
      </c>
      <c r="K98" s="329">
        <v>1516600</v>
      </c>
      <c r="L98" s="335">
        <v>1527000</v>
      </c>
      <c r="M98" s="335">
        <v>1689000</v>
      </c>
      <c r="N98" s="329">
        <v>1083000</v>
      </c>
    </row>
    <row r="99" spans="1:14" ht="14.45">
      <c r="A99" s="122" t="s">
        <v>71</v>
      </c>
      <c r="B99" s="122" t="s">
        <v>63</v>
      </c>
      <c r="C99" s="122" t="s">
        <v>65</v>
      </c>
      <c r="D99" s="122" t="s">
        <v>63</v>
      </c>
      <c r="E99" s="140" t="s">
        <v>66</v>
      </c>
      <c r="F99" s="330"/>
      <c r="G99" s="330"/>
      <c r="H99" s="330"/>
      <c r="I99" s="330"/>
      <c r="J99" s="330"/>
      <c r="K99" s="330"/>
      <c r="L99" s="335">
        <v>100642499.70000002</v>
      </c>
      <c r="M99" s="335">
        <v>129645220</v>
      </c>
      <c r="N99" s="329">
        <v>118003100</v>
      </c>
    </row>
    <row r="100" spans="1:14" ht="14.45">
      <c r="A100" s="122" t="s">
        <v>73</v>
      </c>
      <c r="B100" s="122" t="s">
        <v>63</v>
      </c>
      <c r="C100" s="122" t="s">
        <v>65</v>
      </c>
      <c r="D100" s="122" t="s">
        <v>63</v>
      </c>
      <c r="E100" s="140" t="s">
        <v>66</v>
      </c>
      <c r="F100" s="329">
        <v>23573000</v>
      </c>
      <c r="G100" s="329">
        <v>24819000</v>
      </c>
      <c r="H100" s="329">
        <v>25619000</v>
      </c>
      <c r="I100" s="329">
        <v>24383000</v>
      </c>
      <c r="J100" s="329">
        <v>22213000</v>
      </c>
      <c r="K100" s="329">
        <v>23127000</v>
      </c>
      <c r="L100" s="335">
        <v>25039830</v>
      </c>
      <c r="M100" s="335">
        <v>21536190</v>
      </c>
      <c r="N100" s="329">
        <v>22584050</v>
      </c>
    </row>
    <row r="101" spans="1:14" ht="14.45">
      <c r="A101" s="122" t="s">
        <v>74</v>
      </c>
      <c r="B101" s="122" t="s">
        <v>63</v>
      </c>
      <c r="C101" s="122" t="s">
        <v>65</v>
      </c>
      <c r="D101" s="122" t="s">
        <v>63</v>
      </c>
      <c r="E101" s="140" t="s">
        <v>66</v>
      </c>
      <c r="F101" s="329">
        <v>396790218.19999999</v>
      </c>
      <c r="G101" s="329">
        <v>372860523</v>
      </c>
      <c r="H101" s="329">
        <v>335216354</v>
      </c>
      <c r="I101" s="329">
        <v>310226724.18000001</v>
      </c>
      <c r="J101" s="329">
        <v>280816086</v>
      </c>
      <c r="K101" s="329">
        <v>210721143</v>
      </c>
      <c r="L101" s="330"/>
      <c r="M101" s="330"/>
      <c r="N101" s="330"/>
    </row>
    <row r="102" spans="1:14" ht="14.45">
      <c r="A102" s="122" t="s">
        <v>76</v>
      </c>
      <c r="B102" s="122" t="s">
        <v>63</v>
      </c>
      <c r="C102" s="122" t="s">
        <v>65</v>
      </c>
      <c r="D102" s="122" t="s">
        <v>63</v>
      </c>
      <c r="E102" s="140" t="s">
        <v>66</v>
      </c>
      <c r="F102" s="329"/>
      <c r="G102" s="329"/>
      <c r="H102" s="329"/>
      <c r="I102" s="329"/>
      <c r="J102" s="329"/>
      <c r="K102" s="329"/>
      <c r="L102" s="329"/>
      <c r="M102" s="329"/>
      <c r="N102" s="329"/>
    </row>
    <row r="103" spans="1:14" ht="14.45">
      <c r="A103" s="122" t="s">
        <v>77</v>
      </c>
      <c r="B103" s="122" t="s">
        <v>63</v>
      </c>
      <c r="C103" s="122" t="s">
        <v>65</v>
      </c>
      <c r="D103" s="122" t="s">
        <v>63</v>
      </c>
      <c r="E103" s="140" t="s">
        <v>66</v>
      </c>
      <c r="F103" s="329">
        <v>331471208</v>
      </c>
      <c r="G103" s="329">
        <v>276114365</v>
      </c>
      <c r="H103" s="329">
        <v>308957447</v>
      </c>
      <c r="I103" s="329">
        <v>302752065.73000002</v>
      </c>
      <c r="J103" s="329">
        <v>292330302</v>
      </c>
      <c r="K103" s="329">
        <v>263573257</v>
      </c>
      <c r="L103" s="335">
        <v>294073133.30000001</v>
      </c>
      <c r="M103" s="335">
        <v>295199912</v>
      </c>
      <c r="N103" s="329">
        <v>323597597</v>
      </c>
    </row>
    <row r="104" spans="1:14" ht="14.45">
      <c r="A104" s="122" t="s">
        <v>78</v>
      </c>
      <c r="B104" s="122" t="s">
        <v>63</v>
      </c>
      <c r="C104" s="122" t="s">
        <v>65</v>
      </c>
      <c r="D104" s="122" t="s">
        <v>63</v>
      </c>
      <c r="E104" s="140" t="s">
        <v>66</v>
      </c>
      <c r="F104" s="329">
        <v>109353000</v>
      </c>
      <c r="G104" s="329">
        <v>104906400</v>
      </c>
      <c r="H104" s="329">
        <v>104325000</v>
      </c>
      <c r="I104" s="329">
        <v>55669500</v>
      </c>
      <c r="J104" s="330"/>
      <c r="K104" s="330"/>
      <c r="L104" s="330"/>
      <c r="M104" s="330"/>
      <c r="N104" s="330"/>
    </row>
    <row r="105" spans="1:14" ht="14.45">
      <c r="A105" s="122" t="s">
        <v>80</v>
      </c>
      <c r="B105" s="122" t="s">
        <v>63</v>
      </c>
      <c r="C105" s="122" t="s">
        <v>81</v>
      </c>
      <c r="D105" s="122" t="s">
        <v>63</v>
      </c>
      <c r="E105" s="140" t="s">
        <v>66</v>
      </c>
      <c r="F105" s="329">
        <v>32307507.920000002</v>
      </c>
      <c r="G105" s="329">
        <v>32206769.861230001</v>
      </c>
      <c r="H105" s="329">
        <v>45145275</v>
      </c>
      <c r="I105" s="329">
        <v>40469039.199999996</v>
      </c>
      <c r="J105" s="329">
        <v>34083150.799999997</v>
      </c>
      <c r="K105" s="329">
        <v>33687832.399999999</v>
      </c>
      <c r="L105" s="335">
        <v>33687832.399999999</v>
      </c>
      <c r="M105" s="335">
        <v>81199490</v>
      </c>
      <c r="N105" s="329">
        <v>15243516.422368165</v>
      </c>
    </row>
    <row r="106" spans="1:14" ht="14.45">
      <c r="A106" s="122" t="s">
        <v>82</v>
      </c>
      <c r="B106" s="122" t="s">
        <v>63</v>
      </c>
      <c r="C106" s="122" t="s">
        <v>83</v>
      </c>
      <c r="D106" s="122" t="s">
        <v>63</v>
      </c>
      <c r="E106" s="140" t="s">
        <v>66</v>
      </c>
      <c r="F106" s="329">
        <v>3347051</v>
      </c>
      <c r="G106" s="329">
        <v>3346024</v>
      </c>
      <c r="H106" s="329">
        <v>3346024</v>
      </c>
      <c r="I106" s="329">
        <v>3512548.9200000004</v>
      </c>
      <c r="J106" s="329">
        <v>3512548.9200000004</v>
      </c>
      <c r="K106" s="329">
        <v>4460706</v>
      </c>
      <c r="L106" s="335">
        <v>5151060.6839159997</v>
      </c>
      <c r="M106" s="335">
        <v>4227324</v>
      </c>
      <c r="N106" s="329">
        <v>3113356</v>
      </c>
    </row>
    <row r="107" spans="1:14" ht="14.45">
      <c r="A107" s="122" t="s">
        <v>84</v>
      </c>
      <c r="B107" s="122" t="s">
        <v>63</v>
      </c>
      <c r="C107" s="122" t="s">
        <v>83</v>
      </c>
      <c r="D107" s="122" t="s">
        <v>63</v>
      </c>
      <c r="E107" s="140" t="s">
        <v>66</v>
      </c>
      <c r="F107" s="329">
        <v>605200</v>
      </c>
      <c r="G107" s="329">
        <v>603158</v>
      </c>
      <c r="H107" s="330"/>
      <c r="I107" s="330"/>
      <c r="J107" s="330"/>
      <c r="K107" s="330"/>
      <c r="L107" s="330"/>
      <c r="M107" s="330"/>
      <c r="N107" s="330"/>
    </row>
    <row r="108" spans="1:14" ht="14.45">
      <c r="A108" s="124" t="s">
        <v>86</v>
      </c>
      <c r="B108" s="66"/>
      <c r="C108" s="66"/>
      <c r="D108" s="66"/>
      <c r="E108" s="66"/>
      <c r="F108" s="134"/>
      <c r="G108" s="134"/>
      <c r="H108" s="134"/>
      <c r="I108" s="134"/>
      <c r="J108" s="134"/>
      <c r="K108" s="134"/>
      <c r="L108" s="135"/>
      <c r="M108" s="135"/>
      <c r="N108" s="136"/>
    </row>
    <row r="109" spans="1:14" ht="14.45">
      <c r="A109" s="122" t="s">
        <v>87</v>
      </c>
      <c r="B109" s="122" t="s">
        <v>86</v>
      </c>
      <c r="C109" s="122" t="s">
        <v>65</v>
      </c>
      <c r="D109" s="122" t="s">
        <v>86</v>
      </c>
      <c r="E109" s="140" t="s">
        <v>66</v>
      </c>
      <c r="F109" s="329">
        <v>628074430.14999998</v>
      </c>
      <c r="G109" s="329">
        <v>607704786</v>
      </c>
      <c r="H109" s="329">
        <v>598478168</v>
      </c>
      <c r="I109" s="329">
        <v>570181726.54999995</v>
      </c>
      <c r="J109" s="329">
        <v>579447003</v>
      </c>
      <c r="K109" s="329">
        <v>589224642</v>
      </c>
      <c r="L109" s="335">
        <v>609353250.68024743</v>
      </c>
      <c r="M109" s="335">
        <v>574020386</v>
      </c>
      <c r="N109" s="329">
        <v>538384840</v>
      </c>
    </row>
    <row r="110" spans="1:14" ht="14.45">
      <c r="A110" s="122" t="s">
        <v>88</v>
      </c>
      <c r="B110" s="122" t="s">
        <v>86</v>
      </c>
      <c r="C110" s="122" t="s">
        <v>65</v>
      </c>
      <c r="D110" s="122" t="s">
        <v>86</v>
      </c>
      <c r="E110" s="140" t="s">
        <v>66</v>
      </c>
      <c r="F110" s="329">
        <v>0</v>
      </c>
      <c r="G110" s="329"/>
      <c r="H110" s="329"/>
      <c r="I110" s="330"/>
      <c r="J110" s="330"/>
      <c r="K110" s="330"/>
      <c r="L110" s="330"/>
      <c r="M110" s="330"/>
      <c r="N110" s="330"/>
    </row>
    <row r="111" spans="1:14" ht="14.45">
      <c r="A111" s="122" t="s">
        <v>90</v>
      </c>
      <c r="B111" s="122" t="s">
        <v>86</v>
      </c>
      <c r="C111" s="122" t="s">
        <v>65</v>
      </c>
      <c r="D111" s="122" t="s">
        <v>86</v>
      </c>
      <c r="E111" s="140" t="s">
        <v>66</v>
      </c>
      <c r="F111" s="329">
        <v>99535993.113900006</v>
      </c>
      <c r="G111" s="330"/>
      <c r="H111" s="330"/>
      <c r="I111" s="330"/>
      <c r="J111" s="330"/>
      <c r="K111" s="330"/>
      <c r="L111" s="330"/>
      <c r="M111" s="330"/>
      <c r="N111" s="330"/>
    </row>
    <row r="112" spans="1:14" ht="14.45">
      <c r="A112" s="122" t="s">
        <v>92</v>
      </c>
      <c r="B112" s="122" t="s">
        <v>86</v>
      </c>
      <c r="C112" s="122" t="s">
        <v>65</v>
      </c>
      <c r="D112" s="122" t="s">
        <v>86</v>
      </c>
      <c r="E112" s="140" t="s">
        <v>66</v>
      </c>
      <c r="F112" s="329">
        <v>473183214.29884994</v>
      </c>
      <c r="G112" s="329">
        <v>449135900</v>
      </c>
      <c r="H112" s="329">
        <v>411946900</v>
      </c>
      <c r="I112" s="329">
        <v>390234824.88929182</v>
      </c>
      <c r="J112" s="329">
        <v>384621626.30000001</v>
      </c>
      <c r="K112" s="329">
        <v>385057407</v>
      </c>
      <c r="L112" s="335">
        <v>344255738.89999998</v>
      </c>
      <c r="M112" s="335">
        <v>373291724</v>
      </c>
      <c r="N112" s="329">
        <v>314185025</v>
      </c>
    </row>
    <row r="113" spans="1:14" ht="14.45">
      <c r="A113" s="122" t="s">
        <v>93</v>
      </c>
      <c r="B113" s="122" t="s">
        <v>86</v>
      </c>
      <c r="C113" s="122" t="s">
        <v>65</v>
      </c>
      <c r="D113" s="122" t="s">
        <v>86</v>
      </c>
      <c r="E113" s="140" t="s">
        <v>66</v>
      </c>
      <c r="F113" s="329">
        <v>0</v>
      </c>
      <c r="G113" s="329"/>
      <c r="H113" s="329"/>
      <c r="I113" s="329">
        <v>4578721</v>
      </c>
      <c r="J113" s="329">
        <v>4495280</v>
      </c>
      <c r="K113" s="329">
        <v>4240547</v>
      </c>
      <c r="L113" s="335">
        <v>1673716012.48</v>
      </c>
      <c r="M113" s="335">
        <v>1842981411</v>
      </c>
      <c r="N113" s="329">
        <v>2190100664</v>
      </c>
    </row>
    <row r="114" spans="1:14" ht="14.45">
      <c r="A114" s="122" t="s">
        <v>94</v>
      </c>
      <c r="B114" s="122" t="s">
        <v>86</v>
      </c>
      <c r="C114" s="122" t="s">
        <v>65</v>
      </c>
      <c r="D114" s="122" t="s">
        <v>86</v>
      </c>
      <c r="E114" s="140" t="s">
        <v>66</v>
      </c>
      <c r="F114" s="329">
        <v>423359000.36000001</v>
      </c>
      <c r="G114" s="329">
        <v>402950903</v>
      </c>
      <c r="H114" s="329">
        <v>403615233</v>
      </c>
      <c r="I114" s="329">
        <v>358611132.75187188</v>
      </c>
      <c r="J114" s="329">
        <v>183169311</v>
      </c>
      <c r="K114" s="329">
        <v>0</v>
      </c>
      <c r="L114" s="330"/>
      <c r="M114" s="330"/>
      <c r="N114" s="330"/>
    </row>
    <row r="115" spans="1:14" ht="14.45">
      <c r="A115" s="122" t="s">
        <v>96</v>
      </c>
      <c r="B115" s="122" t="s">
        <v>86</v>
      </c>
      <c r="C115" s="122" t="s">
        <v>65</v>
      </c>
      <c r="D115" s="122" t="s">
        <v>86</v>
      </c>
      <c r="E115" s="140" t="s">
        <v>66</v>
      </c>
      <c r="F115" s="329">
        <v>0</v>
      </c>
      <c r="G115" s="329"/>
      <c r="H115" s="329"/>
      <c r="I115" s="329">
        <v>0</v>
      </c>
      <c r="J115" s="329">
        <v>0</v>
      </c>
      <c r="K115" s="329">
        <v>0</v>
      </c>
      <c r="L115" s="335"/>
      <c r="M115" s="335"/>
      <c r="N115" s="329">
        <v>1088917.105</v>
      </c>
    </row>
    <row r="116" spans="1:14" ht="14.45">
      <c r="A116" s="122" t="s">
        <v>97</v>
      </c>
      <c r="B116" s="122" t="s">
        <v>86</v>
      </c>
      <c r="C116" s="122" t="s">
        <v>65</v>
      </c>
      <c r="D116" s="122" t="s">
        <v>86</v>
      </c>
      <c r="E116" s="140" t="s">
        <v>66</v>
      </c>
      <c r="F116" s="329">
        <v>56384302.752000004</v>
      </c>
      <c r="G116" s="329">
        <v>64602822</v>
      </c>
      <c r="H116" s="329">
        <v>62818093</v>
      </c>
      <c r="I116" s="329">
        <v>59397767.879999995</v>
      </c>
      <c r="J116" s="329">
        <v>52633950</v>
      </c>
      <c r="K116" s="329">
        <v>57804505</v>
      </c>
      <c r="L116" s="335">
        <v>57927014.240000002</v>
      </c>
      <c r="M116" s="335">
        <v>49818271</v>
      </c>
      <c r="N116" s="329">
        <v>42516405</v>
      </c>
    </row>
    <row r="117" spans="1:14" ht="14.45">
      <c r="A117" s="122" t="s">
        <v>99</v>
      </c>
      <c r="B117" s="122" t="s">
        <v>86</v>
      </c>
      <c r="C117" s="122" t="s">
        <v>65</v>
      </c>
      <c r="D117" s="122" t="s">
        <v>86</v>
      </c>
      <c r="E117" s="140" t="s">
        <v>66</v>
      </c>
      <c r="F117" s="329">
        <v>747369057.95000005</v>
      </c>
      <c r="G117" s="329">
        <v>753674276</v>
      </c>
      <c r="H117" s="329">
        <v>746347090</v>
      </c>
      <c r="I117" s="329">
        <v>680055422.55970252</v>
      </c>
      <c r="J117" s="329">
        <v>626835985.5</v>
      </c>
      <c r="K117" s="329">
        <v>609819885</v>
      </c>
      <c r="L117" s="335">
        <v>642089729</v>
      </c>
      <c r="M117" s="335">
        <v>570940814</v>
      </c>
      <c r="N117" s="329">
        <v>588903411</v>
      </c>
    </row>
    <row r="118" spans="1:14" ht="14.45">
      <c r="A118" s="122" t="s">
        <v>100</v>
      </c>
      <c r="B118" s="122" t="s">
        <v>86</v>
      </c>
      <c r="C118" s="122" t="s">
        <v>65</v>
      </c>
      <c r="D118" s="122" t="s">
        <v>86</v>
      </c>
      <c r="E118" s="140" t="s">
        <v>66</v>
      </c>
      <c r="F118" s="329">
        <v>361469892.09348005</v>
      </c>
      <c r="G118" s="329">
        <v>439234947</v>
      </c>
      <c r="H118" s="329">
        <v>442886250</v>
      </c>
      <c r="I118" s="329">
        <v>449605546.56</v>
      </c>
      <c r="J118" s="329">
        <v>420385660.40000004</v>
      </c>
      <c r="K118" s="329">
        <v>438488094</v>
      </c>
      <c r="L118" s="335">
        <v>455768258.71769196</v>
      </c>
      <c r="M118" s="335">
        <v>454139940</v>
      </c>
      <c r="N118" s="329">
        <v>449901227</v>
      </c>
    </row>
    <row r="119" spans="1:14" ht="14.45">
      <c r="A119" s="122" t="s">
        <v>101</v>
      </c>
      <c r="B119" s="122" t="s">
        <v>86</v>
      </c>
      <c r="C119" s="122" t="s">
        <v>65</v>
      </c>
      <c r="D119" s="122" t="s">
        <v>86</v>
      </c>
      <c r="E119" s="140" t="s">
        <v>66</v>
      </c>
      <c r="F119" s="329">
        <v>689366629.46399999</v>
      </c>
      <c r="G119" s="329">
        <v>675704685</v>
      </c>
      <c r="H119" s="329">
        <v>633884623</v>
      </c>
      <c r="I119" s="329">
        <v>662707875.99274981</v>
      </c>
      <c r="J119" s="329">
        <v>628967973</v>
      </c>
      <c r="K119" s="329">
        <v>620024824</v>
      </c>
      <c r="L119" s="335">
        <v>576766663</v>
      </c>
      <c r="M119" s="335">
        <v>611217875</v>
      </c>
      <c r="N119" s="329">
        <v>613610841</v>
      </c>
    </row>
    <row r="120" spans="1:14" ht="14.45">
      <c r="A120" s="122" t="s">
        <v>102</v>
      </c>
      <c r="B120" s="122" t="s">
        <v>86</v>
      </c>
      <c r="C120" s="122" t="s">
        <v>103</v>
      </c>
      <c r="D120" s="122" t="s">
        <v>86</v>
      </c>
      <c r="E120" s="140" t="s">
        <v>66</v>
      </c>
      <c r="F120" s="329">
        <v>4167471.2</v>
      </c>
      <c r="G120" s="329">
        <v>8476925</v>
      </c>
      <c r="H120" s="329">
        <v>9516556</v>
      </c>
      <c r="I120" s="329">
        <v>10647060</v>
      </c>
      <c r="J120" s="329">
        <v>8916860</v>
      </c>
      <c r="K120" s="329">
        <v>8980000</v>
      </c>
      <c r="L120" s="335">
        <v>9150535</v>
      </c>
      <c r="M120" s="335">
        <v>8010008</v>
      </c>
      <c r="N120" s="329">
        <v>5284775.0031000003</v>
      </c>
    </row>
    <row r="121" spans="1:14" ht="14.45">
      <c r="A121" s="122" t="s">
        <v>104</v>
      </c>
      <c r="B121" s="122" t="s">
        <v>86</v>
      </c>
      <c r="C121" s="122" t="s">
        <v>105</v>
      </c>
      <c r="D121" s="122" t="s">
        <v>86</v>
      </c>
      <c r="E121" s="140" t="s">
        <v>66</v>
      </c>
      <c r="F121" s="329">
        <v>164715342.72</v>
      </c>
      <c r="G121" s="329">
        <v>161265287</v>
      </c>
      <c r="H121" s="329">
        <v>152240339</v>
      </c>
      <c r="I121" s="329">
        <v>169026825</v>
      </c>
      <c r="J121" s="329">
        <v>179283591.44999999</v>
      </c>
      <c r="K121" s="329">
        <v>181519907.81999999</v>
      </c>
      <c r="L121" s="335">
        <v>350060468</v>
      </c>
      <c r="M121" s="335">
        <v>390453122</v>
      </c>
      <c r="N121" s="329">
        <v>130843367.16054797</v>
      </c>
    </row>
    <row r="122" spans="1:14" ht="14.45">
      <c r="A122" s="122" t="s">
        <v>106</v>
      </c>
      <c r="B122" s="122" t="s">
        <v>86</v>
      </c>
      <c r="C122" s="122" t="s">
        <v>81</v>
      </c>
      <c r="D122" s="122" t="s">
        <v>86</v>
      </c>
      <c r="E122" s="140" t="s">
        <v>66</v>
      </c>
      <c r="F122" s="330"/>
      <c r="G122" s="330"/>
      <c r="H122" s="330"/>
      <c r="I122" s="330"/>
      <c r="J122" s="330"/>
      <c r="K122" s="330"/>
      <c r="L122" s="330"/>
      <c r="M122" s="335"/>
      <c r="N122" s="329">
        <v>3271741.06</v>
      </c>
    </row>
    <row r="123" spans="1:14" ht="14.45">
      <c r="A123" s="122" t="s">
        <v>108</v>
      </c>
      <c r="B123" s="122" t="s">
        <v>86</v>
      </c>
      <c r="C123" s="122" t="s">
        <v>109</v>
      </c>
      <c r="D123" s="122" t="s">
        <v>86</v>
      </c>
      <c r="E123" s="140" t="s">
        <v>66</v>
      </c>
      <c r="F123" s="329">
        <v>1155316916.6240001</v>
      </c>
      <c r="G123" s="329">
        <v>1164076450</v>
      </c>
      <c r="H123" s="329">
        <v>1058093662</v>
      </c>
      <c r="I123" s="329">
        <v>836620239.83333337</v>
      </c>
      <c r="J123" s="329">
        <v>1013821811.15</v>
      </c>
      <c r="K123" s="329">
        <v>1005551095</v>
      </c>
      <c r="L123" s="335">
        <v>1022848875</v>
      </c>
      <c r="M123" s="335">
        <v>1025585818</v>
      </c>
      <c r="N123" s="329">
        <v>767546836.91460001</v>
      </c>
    </row>
    <row r="124" spans="1:14" ht="14.45">
      <c r="A124" s="122" t="s">
        <v>110</v>
      </c>
      <c r="B124" s="122" t="s">
        <v>86</v>
      </c>
      <c r="C124" s="122" t="s">
        <v>111</v>
      </c>
      <c r="D124" s="122" t="s">
        <v>86</v>
      </c>
      <c r="E124" s="140" t="s">
        <v>66</v>
      </c>
      <c r="F124" s="329">
        <v>12642103.0144</v>
      </c>
      <c r="G124" s="329">
        <v>11489849</v>
      </c>
      <c r="H124" s="329">
        <v>14601553</v>
      </c>
      <c r="I124" s="329">
        <v>13739898</v>
      </c>
      <c r="J124" s="329">
        <v>12161208.489600001</v>
      </c>
      <c r="K124" s="329">
        <v>12459449</v>
      </c>
      <c r="L124" s="335">
        <v>14641223.123</v>
      </c>
      <c r="M124" s="335">
        <v>12641997</v>
      </c>
      <c r="N124" s="329">
        <v>12382483.699999999</v>
      </c>
    </row>
    <row r="125" spans="1:14" ht="14.45">
      <c r="A125" s="122" t="s">
        <v>112</v>
      </c>
      <c r="B125" s="122" t="s">
        <v>86</v>
      </c>
      <c r="C125" s="122" t="s">
        <v>113</v>
      </c>
      <c r="D125" s="122" t="s">
        <v>86</v>
      </c>
      <c r="E125" s="140" t="s">
        <v>66</v>
      </c>
      <c r="F125" s="329">
        <v>0</v>
      </c>
      <c r="G125" s="329"/>
      <c r="H125" s="329"/>
      <c r="I125" s="329">
        <v>0</v>
      </c>
      <c r="J125" s="329">
        <v>0</v>
      </c>
      <c r="K125" s="329">
        <v>0</v>
      </c>
      <c r="L125" s="335">
        <v>2138692080</v>
      </c>
      <c r="M125" s="335">
        <v>1979460435</v>
      </c>
      <c r="N125" s="329">
        <v>1848465858.954</v>
      </c>
    </row>
    <row r="126" spans="1:14" ht="14.45">
      <c r="A126" s="123" t="s">
        <v>114</v>
      </c>
      <c r="B126" s="122" t="s">
        <v>86</v>
      </c>
      <c r="C126" s="122" t="s">
        <v>83</v>
      </c>
      <c r="D126" s="122" t="s">
        <v>86</v>
      </c>
      <c r="E126" s="122" t="s">
        <v>66</v>
      </c>
      <c r="F126" s="330"/>
      <c r="G126" s="330"/>
      <c r="H126" s="330"/>
      <c r="I126" s="330"/>
      <c r="J126" s="330"/>
      <c r="K126" s="330"/>
      <c r="L126" s="340"/>
      <c r="M126" s="340"/>
      <c r="N126" s="329">
        <v>42390056</v>
      </c>
    </row>
    <row r="127" spans="1:14" ht="14.45">
      <c r="A127" s="123" t="s">
        <v>116</v>
      </c>
      <c r="B127" s="122" t="s">
        <v>86</v>
      </c>
      <c r="C127" s="122" t="s">
        <v>117</v>
      </c>
      <c r="D127" s="122" t="s">
        <v>86</v>
      </c>
      <c r="E127" s="140" t="s">
        <v>66</v>
      </c>
      <c r="F127" s="330"/>
      <c r="G127" s="330"/>
      <c r="H127" s="325"/>
      <c r="I127" s="325"/>
      <c r="J127" s="325"/>
      <c r="K127" s="325"/>
      <c r="L127" s="329">
        <v>0</v>
      </c>
      <c r="M127" s="329">
        <v>0</v>
      </c>
      <c r="N127" s="329"/>
    </row>
    <row r="128" spans="1:14" ht="14.45">
      <c r="A128" s="123" t="s">
        <v>119</v>
      </c>
      <c r="B128" s="122" t="s">
        <v>86</v>
      </c>
      <c r="C128" s="122" t="s">
        <v>117</v>
      </c>
      <c r="D128" s="122" t="s">
        <v>86</v>
      </c>
      <c r="E128" s="140" t="s">
        <v>66</v>
      </c>
      <c r="F128" s="330"/>
      <c r="G128" s="330"/>
      <c r="H128" s="330"/>
      <c r="I128" s="330"/>
      <c r="J128" s="330"/>
      <c r="K128" s="330"/>
      <c r="L128" s="335">
        <v>37943123</v>
      </c>
      <c r="M128" s="335">
        <v>37943123</v>
      </c>
      <c r="N128" s="329"/>
    </row>
    <row r="129" spans="1:14" ht="14.45">
      <c r="A129" s="123" t="s">
        <v>120</v>
      </c>
      <c r="B129" s="122" t="s">
        <v>86</v>
      </c>
      <c r="C129" s="122" t="s">
        <v>121</v>
      </c>
      <c r="D129" s="122" t="s">
        <v>86</v>
      </c>
      <c r="E129" s="140" t="s">
        <v>66</v>
      </c>
      <c r="F129" s="330"/>
      <c r="G129" s="330"/>
      <c r="H129" s="329"/>
      <c r="I129" s="329">
        <v>0</v>
      </c>
      <c r="J129" s="329">
        <v>0</v>
      </c>
      <c r="K129" s="329">
        <v>0</v>
      </c>
      <c r="L129" s="335">
        <v>218482880</v>
      </c>
      <c r="M129" s="335">
        <v>222101850</v>
      </c>
      <c r="N129" s="329">
        <v>176564664.28889999</v>
      </c>
    </row>
    <row r="130" spans="1:14" ht="14.45">
      <c r="A130" s="124" t="s">
        <v>123</v>
      </c>
      <c r="B130" s="66"/>
      <c r="C130" s="66"/>
      <c r="D130" s="66"/>
      <c r="E130" s="66"/>
      <c r="F130" s="134"/>
      <c r="G130" s="134"/>
      <c r="H130" s="134"/>
      <c r="I130" s="134"/>
      <c r="J130" s="134"/>
      <c r="K130" s="134"/>
      <c r="L130" s="334"/>
      <c r="M130" s="334"/>
      <c r="N130" s="136"/>
    </row>
    <row r="131" spans="1:14" ht="14.45">
      <c r="A131" s="119" t="s">
        <v>124</v>
      </c>
      <c r="B131" s="129"/>
      <c r="C131" s="129"/>
      <c r="D131" s="129"/>
      <c r="E131" s="129"/>
      <c r="F131" s="127"/>
      <c r="G131" s="127"/>
      <c r="H131" s="127"/>
      <c r="I131" s="127"/>
      <c r="J131" s="127"/>
      <c r="K131" s="127"/>
      <c r="L131" s="131"/>
      <c r="M131" s="131"/>
      <c r="N131" s="132"/>
    </row>
    <row r="132" spans="1:14" ht="14.45">
      <c r="A132" s="122" t="s">
        <v>125</v>
      </c>
      <c r="B132" s="122" t="s">
        <v>126</v>
      </c>
      <c r="C132" s="122" t="s">
        <v>65</v>
      </c>
      <c r="D132" s="122" t="s">
        <v>127</v>
      </c>
      <c r="E132" s="140" t="s">
        <v>123</v>
      </c>
      <c r="F132" s="329">
        <v>76844203.50241068</v>
      </c>
      <c r="G132" s="329">
        <v>64560795.653994396</v>
      </c>
      <c r="H132" s="329">
        <v>68190892.306585893</v>
      </c>
      <c r="I132" s="329">
        <v>58397208.399266437</v>
      </c>
      <c r="J132" s="329">
        <v>63073956</v>
      </c>
      <c r="K132" s="329">
        <v>60775327</v>
      </c>
      <c r="L132" s="335">
        <v>107718094</v>
      </c>
      <c r="M132" s="335">
        <v>106394562</v>
      </c>
      <c r="N132" s="329">
        <v>91681211</v>
      </c>
    </row>
    <row r="133" spans="1:14" ht="14.45">
      <c r="A133" s="123" t="s">
        <v>128</v>
      </c>
      <c r="B133" s="122" t="s">
        <v>126</v>
      </c>
      <c r="C133" s="122" t="s">
        <v>65</v>
      </c>
      <c r="D133" s="122" t="s">
        <v>127</v>
      </c>
      <c r="E133" s="140" t="s">
        <v>123</v>
      </c>
      <c r="F133" s="330"/>
      <c r="G133" s="330"/>
      <c r="H133" s="330"/>
      <c r="I133" s="330"/>
      <c r="J133" s="329">
        <v>38147</v>
      </c>
      <c r="K133" s="329">
        <v>37074</v>
      </c>
      <c r="L133" s="335">
        <v>81659</v>
      </c>
      <c r="M133" s="335">
        <v>114589</v>
      </c>
      <c r="N133" s="329">
        <v>149857</v>
      </c>
    </row>
    <row r="134" spans="1:14" ht="14.45">
      <c r="A134" s="123" t="s">
        <v>130</v>
      </c>
      <c r="B134" s="122" t="s">
        <v>131</v>
      </c>
      <c r="C134" s="122" t="s">
        <v>65</v>
      </c>
      <c r="D134" s="122" t="s">
        <v>127</v>
      </c>
      <c r="E134" s="140" t="s">
        <v>123</v>
      </c>
      <c r="F134" s="330"/>
      <c r="G134" s="330"/>
      <c r="H134" s="330"/>
      <c r="I134" s="329">
        <v>0</v>
      </c>
      <c r="J134" s="329">
        <v>0</v>
      </c>
      <c r="K134" s="329">
        <v>165625</v>
      </c>
      <c r="L134" s="329">
        <v>0</v>
      </c>
      <c r="M134" s="329">
        <v>0</v>
      </c>
      <c r="N134" s="329"/>
    </row>
    <row r="135" spans="1:14" ht="14.45">
      <c r="A135" s="123" t="s">
        <v>133</v>
      </c>
      <c r="B135" s="122" t="s">
        <v>131</v>
      </c>
      <c r="C135" s="122" t="s">
        <v>65</v>
      </c>
      <c r="D135" s="122" t="s">
        <v>127</v>
      </c>
      <c r="E135" s="140" t="s">
        <v>123</v>
      </c>
      <c r="F135" s="330"/>
      <c r="G135" s="330"/>
      <c r="H135" s="330"/>
      <c r="I135" s="329">
        <v>732900</v>
      </c>
      <c r="J135" s="329">
        <v>643039.38</v>
      </c>
      <c r="K135" s="329">
        <v>802290</v>
      </c>
      <c r="L135" s="335">
        <v>779331.46</v>
      </c>
      <c r="M135" s="335">
        <v>843916</v>
      </c>
      <c r="N135" s="329">
        <v>1123751</v>
      </c>
    </row>
    <row r="136" spans="1:14" ht="14.45">
      <c r="A136" s="122" t="s">
        <v>134</v>
      </c>
      <c r="B136" s="122" t="s">
        <v>131</v>
      </c>
      <c r="C136" s="122" t="s">
        <v>65</v>
      </c>
      <c r="D136" s="122" t="s">
        <v>127</v>
      </c>
      <c r="E136" s="140" t="s">
        <v>123</v>
      </c>
      <c r="F136" s="329">
        <v>5267</v>
      </c>
      <c r="G136" s="329">
        <v>0</v>
      </c>
      <c r="H136" s="329">
        <v>0</v>
      </c>
      <c r="I136" s="329">
        <v>0</v>
      </c>
      <c r="J136" s="329">
        <v>0</v>
      </c>
      <c r="K136" s="329">
        <v>0</v>
      </c>
      <c r="L136" s="329">
        <v>0</v>
      </c>
      <c r="M136" s="329">
        <v>0</v>
      </c>
      <c r="N136" s="329"/>
    </row>
    <row r="137" spans="1:14" ht="14.45">
      <c r="A137" s="122" t="s">
        <v>135</v>
      </c>
      <c r="B137" s="122" t="s">
        <v>136</v>
      </c>
      <c r="C137" s="122" t="s">
        <v>65</v>
      </c>
      <c r="D137" s="122" t="s">
        <v>127</v>
      </c>
      <c r="E137" s="140" t="s">
        <v>123</v>
      </c>
      <c r="F137" s="329">
        <v>0</v>
      </c>
      <c r="G137" s="329">
        <v>0</v>
      </c>
      <c r="H137" s="329">
        <v>0</v>
      </c>
      <c r="I137" s="329">
        <v>0</v>
      </c>
      <c r="J137" s="329">
        <v>0</v>
      </c>
      <c r="K137" s="329">
        <v>0</v>
      </c>
      <c r="L137" s="329">
        <v>0</v>
      </c>
      <c r="M137" s="329">
        <v>0</v>
      </c>
      <c r="N137" s="329"/>
    </row>
    <row r="138" spans="1:14" ht="14.45">
      <c r="A138" s="123" t="s">
        <v>137</v>
      </c>
      <c r="B138" s="122" t="s">
        <v>136</v>
      </c>
      <c r="C138" s="122" t="s">
        <v>65</v>
      </c>
      <c r="D138" s="122" t="s">
        <v>127</v>
      </c>
      <c r="E138" s="140" t="s">
        <v>123</v>
      </c>
      <c r="F138" s="330"/>
      <c r="G138" s="330"/>
      <c r="H138" s="330"/>
      <c r="I138" s="330"/>
      <c r="J138" s="329">
        <v>13643000</v>
      </c>
      <c r="K138" s="329">
        <v>14710000</v>
      </c>
      <c r="L138" s="335">
        <v>16238808</v>
      </c>
      <c r="M138" s="330"/>
      <c r="N138" s="330"/>
    </row>
    <row r="139" spans="1:14" ht="14.45">
      <c r="A139" s="122" t="s">
        <v>241</v>
      </c>
      <c r="B139" s="122" t="s">
        <v>136</v>
      </c>
      <c r="C139" s="122" t="s">
        <v>65</v>
      </c>
      <c r="D139" s="122" t="s">
        <v>127</v>
      </c>
      <c r="E139" s="140" t="s">
        <v>123</v>
      </c>
      <c r="F139" s="329">
        <v>139513262.5925</v>
      </c>
      <c r="G139" s="329">
        <v>132852129</v>
      </c>
      <c r="H139" s="329">
        <v>133245256.57550141</v>
      </c>
      <c r="I139" s="329">
        <v>128077971</v>
      </c>
      <c r="J139" s="329">
        <v>144637851</v>
      </c>
      <c r="K139" s="329">
        <v>137954495</v>
      </c>
      <c r="L139" s="335">
        <v>132658370</v>
      </c>
      <c r="M139" s="335">
        <v>129064313</v>
      </c>
      <c r="N139" s="329">
        <v>117752737</v>
      </c>
    </row>
    <row r="140" spans="1:14" ht="14.45">
      <c r="A140" s="122" t="s">
        <v>242</v>
      </c>
      <c r="B140" s="122" t="s">
        <v>141</v>
      </c>
      <c r="C140" s="122" t="s">
        <v>65</v>
      </c>
      <c r="D140" s="122" t="s">
        <v>127</v>
      </c>
      <c r="E140" s="140" t="s">
        <v>123</v>
      </c>
      <c r="F140" s="329">
        <v>103334978.10064317</v>
      </c>
      <c r="G140" s="329">
        <v>100928903.99906699</v>
      </c>
      <c r="H140" s="329">
        <v>107963348.97370984</v>
      </c>
      <c r="I140" s="329">
        <v>106546088</v>
      </c>
      <c r="J140" s="329">
        <v>103508695.36640002</v>
      </c>
      <c r="K140" s="329">
        <v>102657200</v>
      </c>
      <c r="L140" s="335">
        <v>98729573.749999985</v>
      </c>
      <c r="M140" s="335">
        <v>77789353</v>
      </c>
      <c r="N140" s="329">
        <v>71730446</v>
      </c>
    </row>
    <row r="141" spans="1:14" ht="14.45">
      <c r="A141" s="122" t="s">
        <v>243</v>
      </c>
      <c r="B141" s="122" t="s">
        <v>143</v>
      </c>
      <c r="C141" s="122" t="s">
        <v>65</v>
      </c>
      <c r="D141" s="122" t="s">
        <v>127</v>
      </c>
      <c r="E141" s="140" t="s">
        <v>123</v>
      </c>
      <c r="F141" s="329"/>
      <c r="G141" s="329"/>
      <c r="H141" s="329"/>
      <c r="I141" s="329"/>
      <c r="J141" s="329"/>
      <c r="K141" s="329"/>
      <c r="L141" s="329"/>
      <c r="M141" s="329"/>
      <c r="N141" s="329"/>
    </row>
    <row r="142" spans="1:14" ht="14.45">
      <c r="A142" s="122" t="s">
        <v>144</v>
      </c>
      <c r="B142" s="122" t="s">
        <v>145</v>
      </c>
      <c r="C142" s="122" t="s">
        <v>65</v>
      </c>
      <c r="D142" s="122" t="s">
        <v>127</v>
      </c>
      <c r="E142" s="140" t="s">
        <v>123</v>
      </c>
      <c r="F142" s="329">
        <v>186832947.74039999</v>
      </c>
      <c r="G142" s="329">
        <v>173324115.59</v>
      </c>
      <c r="H142" s="329">
        <v>164434355</v>
      </c>
      <c r="I142" s="329">
        <v>164174789.40374199</v>
      </c>
      <c r="J142" s="329">
        <v>163739791.51920003</v>
      </c>
      <c r="K142" s="329">
        <v>172109973</v>
      </c>
      <c r="L142" s="335">
        <v>137520767.57289994</v>
      </c>
      <c r="M142" s="335">
        <v>135215459</v>
      </c>
      <c r="N142" s="329">
        <v>149781404</v>
      </c>
    </row>
    <row r="143" spans="1:14" ht="14.45">
      <c r="A143" s="122" t="s">
        <v>146</v>
      </c>
      <c r="B143" s="122" t="s">
        <v>147</v>
      </c>
      <c r="C143" s="122" t="s">
        <v>65</v>
      </c>
      <c r="D143" s="122" t="s">
        <v>127</v>
      </c>
      <c r="E143" s="140" t="s">
        <v>123</v>
      </c>
      <c r="F143" s="329">
        <v>138874343</v>
      </c>
      <c r="G143" s="329">
        <v>140212089.03481999</v>
      </c>
      <c r="H143" s="329">
        <v>134450193.70823279</v>
      </c>
      <c r="I143" s="329">
        <v>122417827.52688999</v>
      </c>
      <c r="J143" s="329">
        <v>121259076</v>
      </c>
      <c r="K143" s="329">
        <v>121995969</v>
      </c>
      <c r="L143" s="335">
        <v>114318215.75</v>
      </c>
      <c r="M143" s="335">
        <v>114946603</v>
      </c>
      <c r="N143" s="329">
        <v>108148072</v>
      </c>
    </row>
    <row r="144" spans="1:14" ht="14.45">
      <c r="A144" s="122" t="s">
        <v>148</v>
      </c>
      <c r="B144" s="122" t="s">
        <v>131</v>
      </c>
      <c r="C144" s="122" t="s">
        <v>81</v>
      </c>
      <c r="D144" s="122" t="s">
        <v>127</v>
      </c>
      <c r="E144" s="122" t="s">
        <v>123</v>
      </c>
      <c r="F144" s="330"/>
      <c r="G144" s="330"/>
      <c r="H144" s="330"/>
      <c r="I144" s="330"/>
      <c r="J144" s="330"/>
      <c r="K144" s="330"/>
      <c r="L144" s="340"/>
      <c r="M144" s="340"/>
      <c r="N144" s="329"/>
    </row>
    <row r="145" spans="1:14" ht="14.45">
      <c r="A145" s="122" t="s">
        <v>150</v>
      </c>
      <c r="B145" s="122" t="s">
        <v>131</v>
      </c>
      <c r="C145" s="122" t="s">
        <v>81</v>
      </c>
      <c r="D145" s="122" t="s">
        <v>127</v>
      </c>
      <c r="E145" s="122" t="s">
        <v>123</v>
      </c>
      <c r="F145" s="330"/>
      <c r="G145" s="330"/>
      <c r="H145" s="330"/>
      <c r="I145" s="330"/>
      <c r="J145" s="330"/>
      <c r="K145" s="330"/>
      <c r="L145" s="340"/>
      <c r="M145" s="340"/>
      <c r="N145" s="329"/>
    </row>
    <row r="146" spans="1:14" ht="14.45">
      <c r="A146" s="122" t="s">
        <v>151</v>
      </c>
      <c r="B146" s="122" t="s">
        <v>131</v>
      </c>
      <c r="C146" s="122" t="s">
        <v>81</v>
      </c>
      <c r="D146" s="122" t="s">
        <v>127</v>
      </c>
      <c r="E146" s="122" t="s">
        <v>123</v>
      </c>
      <c r="F146" s="330"/>
      <c r="G146" s="330"/>
      <c r="H146" s="330"/>
      <c r="I146" s="330"/>
      <c r="J146" s="330"/>
      <c r="K146" s="330"/>
      <c r="L146" s="340"/>
      <c r="M146" s="340"/>
      <c r="N146" s="329"/>
    </row>
    <row r="147" spans="1:14" ht="14.45">
      <c r="A147" s="122" t="s">
        <v>152</v>
      </c>
      <c r="B147" s="122" t="s">
        <v>131</v>
      </c>
      <c r="C147" s="122" t="s">
        <v>81</v>
      </c>
      <c r="D147" s="122" t="s">
        <v>127</v>
      </c>
      <c r="E147" s="122" t="s">
        <v>123</v>
      </c>
      <c r="F147" s="330"/>
      <c r="G147" s="330"/>
      <c r="H147" s="330"/>
      <c r="I147" s="330"/>
      <c r="J147" s="330"/>
      <c r="K147" s="330"/>
      <c r="L147" s="340"/>
      <c r="M147" s="340"/>
      <c r="N147" s="329"/>
    </row>
    <row r="148" spans="1:14" ht="14.45">
      <c r="A148" s="123" t="s">
        <v>153</v>
      </c>
      <c r="B148" s="122" t="s">
        <v>131</v>
      </c>
      <c r="C148" s="122" t="s">
        <v>81</v>
      </c>
      <c r="D148" s="122" t="s">
        <v>127</v>
      </c>
      <c r="E148" s="140" t="s">
        <v>123</v>
      </c>
      <c r="F148" s="330"/>
      <c r="G148" s="329">
        <v>355345</v>
      </c>
      <c r="H148" s="329">
        <v>629074.56000000006</v>
      </c>
      <c r="I148" s="329">
        <v>748356.8</v>
      </c>
      <c r="J148" s="329">
        <v>1335663</v>
      </c>
      <c r="K148" s="329">
        <v>1335663</v>
      </c>
      <c r="L148" s="335">
        <v>475624.8</v>
      </c>
      <c r="M148" s="335"/>
      <c r="N148" s="329">
        <v>422432</v>
      </c>
    </row>
    <row r="149" spans="1:14" ht="14.45">
      <c r="A149" s="122" t="s">
        <v>155</v>
      </c>
      <c r="B149" s="122" t="s">
        <v>147</v>
      </c>
      <c r="C149" s="122" t="s">
        <v>81</v>
      </c>
      <c r="D149" s="122" t="s">
        <v>127</v>
      </c>
      <c r="E149" s="140" t="s">
        <v>123</v>
      </c>
      <c r="F149" s="329">
        <v>0</v>
      </c>
      <c r="G149" s="329">
        <v>0</v>
      </c>
      <c r="H149" s="329">
        <v>0</v>
      </c>
      <c r="I149" s="329">
        <v>0</v>
      </c>
      <c r="J149" s="329">
        <v>0</v>
      </c>
      <c r="K149" s="329">
        <v>0</v>
      </c>
      <c r="L149" s="329">
        <v>0</v>
      </c>
      <c r="M149" s="329">
        <v>0</v>
      </c>
      <c r="N149" s="329"/>
    </row>
    <row r="150" spans="1:14" ht="14.45">
      <c r="A150" s="122" t="s">
        <v>156</v>
      </c>
      <c r="B150" s="122" t="s">
        <v>147</v>
      </c>
      <c r="C150" s="122" t="s">
        <v>81</v>
      </c>
      <c r="D150" s="122" t="s">
        <v>127</v>
      </c>
      <c r="E150" s="140" t="s">
        <v>123</v>
      </c>
      <c r="F150" s="329">
        <v>209047.50200000001</v>
      </c>
      <c r="G150" s="329">
        <v>209047.50200000001</v>
      </c>
      <c r="H150" s="329">
        <v>211359.122</v>
      </c>
      <c r="I150" s="329">
        <v>221838.46600000001</v>
      </c>
      <c r="J150" s="329">
        <v>210347</v>
      </c>
      <c r="K150" s="329">
        <v>210347</v>
      </c>
      <c r="L150" s="335">
        <v>198667.1</v>
      </c>
      <c r="M150" s="335">
        <v>118289</v>
      </c>
      <c r="N150" s="329">
        <v>205774</v>
      </c>
    </row>
    <row r="151" spans="1:14" ht="14.45">
      <c r="A151" s="122" t="s">
        <v>157</v>
      </c>
      <c r="B151" s="122" t="s">
        <v>147</v>
      </c>
      <c r="C151" s="122" t="s">
        <v>81</v>
      </c>
      <c r="D151" s="122" t="s">
        <v>127</v>
      </c>
      <c r="E151" s="140" t="s">
        <v>123</v>
      </c>
      <c r="F151" s="329">
        <v>0</v>
      </c>
      <c r="G151" s="329">
        <v>0</v>
      </c>
      <c r="H151" s="329">
        <v>0</v>
      </c>
      <c r="I151" s="329">
        <v>0</v>
      </c>
      <c r="J151" s="329">
        <v>0</v>
      </c>
      <c r="K151" s="329">
        <v>0</v>
      </c>
      <c r="L151" s="330"/>
      <c r="M151" s="330"/>
      <c r="N151" s="330"/>
    </row>
    <row r="152" spans="1:14" ht="14.45">
      <c r="A152" s="122" t="s">
        <v>158</v>
      </c>
      <c r="B152" s="122" t="s">
        <v>147</v>
      </c>
      <c r="C152" s="122" t="s">
        <v>81</v>
      </c>
      <c r="D152" s="122" t="s">
        <v>127</v>
      </c>
      <c r="E152" s="140" t="s">
        <v>123</v>
      </c>
      <c r="F152" s="329">
        <v>0</v>
      </c>
      <c r="G152" s="329">
        <v>0</v>
      </c>
      <c r="H152" s="329">
        <v>0</v>
      </c>
      <c r="I152" s="329">
        <v>0</v>
      </c>
      <c r="J152" s="329">
        <v>0</v>
      </c>
      <c r="K152" s="329">
        <v>0</v>
      </c>
      <c r="L152" s="329">
        <v>0</v>
      </c>
      <c r="M152" s="329">
        <v>0</v>
      </c>
      <c r="N152" s="329"/>
    </row>
    <row r="153" spans="1:14" ht="14.45">
      <c r="A153" s="122" t="s">
        <v>159</v>
      </c>
      <c r="B153" s="122" t="s">
        <v>147</v>
      </c>
      <c r="C153" s="122" t="s">
        <v>81</v>
      </c>
      <c r="D153" s="122" t="s">
        <v>127</v>
      </c>
      <c r="E153" s="140" t="s">
        <v>123</v>
      </c>
      <c r="F153" s="329">
        <v>163816.804</v>
      </c>
      <c r="G153" s="329">
        <v>163816.804</v>
      </c>
      <c r="H153" s="329">
        <v>155918.769</v>
      </c>
      <c r="I153" s="329">
        <v>150987.31299999999</v>
      </c>
      <c r="J153" s="329">
        <v>87800</v>
      </c>
      <c r="K153" s="329">
        <v>87800</v>
      </c>
      <c r="L153" s="335">
        <v>163047</v>
      </c>
      <c r="M153" s="335">
        <v>154256</v>
      </c>
      <c r="N153" s="329">
        <v>93265</v>
      </c>
    </row>
    <row r="154" spans="1:14" ht="14.45">
      <c r="A154" s="122" t="s">
        <v>160</v>
      </c>
      <c r="B154" s="122" t="s">
        <v>147</v>
      </c>
      <c r="C154" s="122" t="s">
        <v>81</v>
      </c>
      <c r="D154" s="122" t="s">
        <v>127</v>
      </c>
      <c r="E154" s="140" t="s">
        <v>123</v>
      </c>
      <c r="F154" s="329">
        <v>0</v>
      </c>
      <c r="G154" s="329">
        <v>0</v>
      </c>
      <c r="H154" s="329">
        <v>0</v>
      </c>
      <c r="I154" s="329">
        <v>0</v>
      </c>
      <c r="J154" s="329">
        <v>0</v>
      </c>
      <c r="K154" s="329">
        <v>0</v>
      </c>
      <c r="L154" s="330"/>
      <c r="M154" s="330"/>
      <c r="N154" s="330"/>
    </row>
    <row r="155" spans="1:14" ht="14.45">
      <c r="A155" s="122" t="s">
        <v>161</v>
      </c>
      <c r="B155" s="122" t="s">
        <v>147</v>
      </c>
      <c r="C155" s="122" t="s">
        <v>81</v>
      </c>
      <c r="D155" s="122" t="s">
        <v>127</v>
      </c>
      <c r="E155" s="140" t="s">
        <v>123</v>
      </c>
      <c r="F155" s="329">
        <v>240832.277</v>
      </c>
      <c r="G155" s="329">
        <v>240832.277</v>
      </c>
      <c r="H155" s="329">
        <v>278550.21000000002</v>
      </c>
      <c r="I155" s="329">
        <v>235245.86199999999</v>
      </c>
      <c r="J155" s="329">
        <v>205898</v>
      </c>
      <c r="K155" s="329">
        <v>205898</v>
      </c>
      <c r="L155" s="335">
        <v>226740.9</v>
      </c>
      <c r="M155" s="335">
        <v>119714</v>
      </c>
      <c r="N155" s="329">
        <v>55040</v>
      </c>
    </row>
    <row r="156" spans="1:14" ht="14.45">
      <c r="A156" s="122" t="s">
        <v>162</v>
      </c>
      <c r="B156" s="122" t="s">
        <v>147</v>
      </c>
      <c r="C156" s="122" t="s">
        <v>81</v>
      </c>
      <c r="D156" s="122" t="s">
        <v>127</v>
      </c>
      <c r="E156" s="140" t="s">
        <v>123</v>
      </c>
      <c r="F156" s="329">
        <v>0</v>
      </c>
      <c r="G156" s="329">
        <v>0</v>
      </c>
      <c r="H156" s="329">
        <v>0</v>
      </c>
      <c r="I156" s="330"/>
      <c r="J156" s="330"/>
      <c r="K156" s="330"/>
      <c r="L156" s="330"/>
      <c r="M156" s="330"/>
      <c r="N156" s="330"/>
    </row>
    <row r="157" spans="1:14" ht="14.45">
      <c r="A157" s="123" t="s">
        <v>163</v>
      </c>
      <c r="B157" s="122" t="s">
        <v>147</v>
      </c>
      <c r="C157" s="122" t="s">
        <v>81</v>
      </c>
      <c r="D157" s="122" t="s">
        <v>127</v>
      </c>
      <c r="E157" s="140" t="s">
        <v>123</v>
      </c>
      <c r="F157" s="330"/>
      <c r="G157" s="330"/>
      <c r="H157" s="330"/>
      <c r="I157" s="330"/>
      <c r="J157" s="329">
        <v>0</v>
      </c>
      <c r="K157" s="329">
        <v>0</v>
      </c>
      <c r="L157" s="330"/>
      <c r="M157" s="330"/>
      <c r="N157" s="330"/>
    </row>
    <row r="158" spans="1:14" ht="14.45">
      <c r="A158" s="122" t="s">
        <v>165</v>
      </c>
      <c r="B158" s="122" t="s">
        <v>147</v>
      </c>
      <c r="C158" s="122" t="s">
        <v>81</v>
      </c>
      <c r="D158" s="122" t="s">
        <v>127</v>
      </c>
      <c r="E158" s="140" t="s">
        <v>123</v>
      </c>
      <c r="F158" s="329">
        <v>0</v>
      </c>
      <c r="G158" s="329">
        <v>0</v>
      </c>
      <c r="H158" s="329">
        <v>0</v>
      </c>
      <c r="I158" s="329">
        <v>0</v>
      </c>
      <c r="J158" s="330"/>
      <c r="K158" s="330"/>
      <c r="L158" s="329">
        <v>0</v>
      </c>
      <c r="M158" s="329">
        <v>0</v>
      </c>
      <c r="N158" s="329"/>
    </row>
    <row r="159" spans="1:14" ht="14.45">
      <c r="A159" s="124" t="s">
        <v>166</v>
      </c>
      <c r="B159" s="66"/>
      <c r="C159" s="66"/>
      <c r="D159" s="66"/>
      <c r="E159" s="66"/>
      <c r="F159" s="134"/>
      <c r="G159" s="134"/>
      <c r="H159" s="134"/>
      <c r="I159" s="134"/>
      <c r="J159" s="134"/>
      <c r="K159" s="134"/>
      <c r="L159" s="135"/>
      <c r="M159" s="135"/>
      <c r="N159" s="136"/>
    </row>
    <row r="160" spans="1:14" ht="14.45">
      <c r="A160" s="122" t="s">
        <v>167</v>
      </c>
      <c r="B160" s="122" t="s">
        <v>166</v>
      </c>
      <c r="C160" s="122" t="s">
        <v>65</v>
      </c>
      <c r="D160" s="122" t="s">
        <v>166</v>
      </c>
      <c r="E160" s="140" t="s">
        <v>123</v>
      </c>
      <c r="F160" s="329">
        <v>0</v>
      </c>
      <c r="G160" s="329">
        <v>0</v>
      </c>
      <c r="H160" s="329">
        <v>0</v>
      </c>
      <c r="I160" s="329">
        <v>0</v>
      </c>
      <c r="J160" s="329">
        <v>0</v>
      </c>
      <c r="K160" s="329">
        <v>0</v>
      </c>
      <c r="L160" s="330"/>
      <c r="M160" s="330"/>
      <c r="N160" s="330"/>
    </row>
    <row r="161" spans="1:14" ht="14.45">
      <c r="A161" s="122" t="s">
        <v>168</v>
      </c>
      <c r="B161" s="122" t="s">
        <v>166</v>
      </c>
      <c r="C161" s="122" t="s">
        <v>65</v>
      </c>
      <c r="D161" s="122" t="s">
        <v>166</v>
      </c>
      <c r="E161" s="140" t="s">
        <v>123</v>
      </c>
      <c r="F161" s="329">
        <v>0</v>
      </c>
      <c r="G161" s="330"/>
      <c r="H161" s="330"/>
      <c r="I161" s="330"/>
      <c r="J161" s="330"/>
      <c r="K161" s="330"/>
      <c r="L161" s="330"/>
      <c r="M161" s="330"/>
      <c r="N161" s="330"/>
    </row>
    <row r="162" spans="1:14" ht="14.45">
      <c r="A162" s="122" t="s">
        <v>169</v>
      </c>
      <c r="B162" s="122" t="s">
        <v>166</v>
      </c>
      <c r="C162" s="122" t="s">
        <v>65</v>
      </c>
      <c r="D162" s="122" t="s">
        <v>166</v>
      </c>
      <c r="E162" s="140" t="s">
        <v>123</v>
      </c>
      <c r="F162" s="329">
        <v>0</v>
      </c>
      <c r="G162" s="329">
        <v>0</v>
      </c>
      <c r="H162" s="329">
        <v>0</v>
      </c>
      <c r="I162" s="329">
        <v>0</v>
      </c>
      <c r="J162" s="329">
        <v>0</v>
      </c>
      <c r="K162" s="329">
        <v>0</v>
      </c>
      <c r="L162" s="330"/>
      <c r="M162" s="330"/>
      <c r="N162" s="330"/>
    </row>
    <row r="163" spans="1:14" ht="14.45">
      <c r="A163" s="124" t="s">
        <v>170</v>
      </c>
      <c r="B163" s="66"/>
      <c r="C163" s="66"/>
      <c r="D163" s="66"/>
      <c r="E163" s="66"/>
      <c r="F163" s="134"/>
      <c r="G163" s="134"/>
      <c r="H163" s="134"/>
      <c r="I163" s="134"/>
      <c r="J163" s="134"/>
      <c r="K163" s="134"/>
      <c r="L163" s="135"/>
      <c r="M163" s="135"/>
      <c r="N163" s="136"/>
    </row>
    <row r="164" spans="1:14" ht="14.45">
      <c r="A164" s="122" t="s">
        <v>171</v>
      </c>
      <c r="B164" s="122" t="s">
        <v>172</v>
      </c>
      <c r="C164" s="122" t="s">
        <v>65</v>
      </c>
      <c r="D164" s="122" t="s">
        <v>173</v>
      </c>
      <c r="E164" s="140" t="s">
        <v>123</v>
      </c>
      <c r="F164" s="329">
        <v>4089154.55</v>
      </c>
      <c r="G164" s="329">
        <v>4089128</v>
      </c>
      <c r="H164" s="329">
        <v>4804909</v>
      </c>
      <c r="I164" s="329">
        <v>4381209</v>
      </c>
      <c r="J164" s="329">
        <v>2935312</v>
      </c>
      <c r="K164" s="329">
        <v>2918575</v>
      </c>
      <c r="L164" s="335">
        <v>3290545</v>
      </c>
      <c r="M164" s="335">
        <v>3183037</v>
      </c>
      <c r="N164" s="329">
        <v>2655838</v>
      </c>
    </row>
    <row r="165" spans="1:14" ht="14.45">
      <c r="A165" s="123" t="s">
        <v>174</v>
      </c>
      <c r="B165" s="122" t="s">
        <v>175</v>
      </c>
      <c r="C165" s="122" t="s">
        <v>65</v>
      </c>
      <c r="D165" s="122" t="s">
        <v>173</v>
      </c>
      <c r="E165" s="140" t="s">
        <v>123</v>
      </c>
      <c r="F165" s="330"/>
      <c r="G165" s="330"/>
      <c r="H165" s="329">
        <v>104813.1</v>
      </c>
      <c r="I165" s="329">
        <v>762342.9</v>
      </c>
      <c r="J165" s="329">
        <v>755572</v>
      </c>
      <c r="K165" s="329">
        <v>877897</v>
      </c>
      <c r="L165" s="335">
        <v>803622.88799999992</v>
      </c>
      <c r="M165" s="335">
        <v>23206</v>
      </c>
      <c r="N165" s="330"/>
    </row>
    <row r="166" spans="1:14" ht="14.45">
      <c r="A166" s="123" t="s">
        <v>177</v>
      </c>
      <c r="B166" s="122" t="s">
        <v>178</v>
      </c>
      <c r="C166" s="122" t="s">
        <v>65</v>
      </c>
      <c r="D166" s="122" t="s">
        <v>173</v>
      </c>
      <c r="E166" s="140" t="s">
        <v>123</v>
      </c>
      <c r="F166" s="330"/>
      <c r="G166" s="330"/>
      <c r="H166" s="329">
        <v>1264549.5</v>
      </c>
      <c r="I166" s="329">
        <v>925161.89999999991</v>
      </c>
      <c r="J166" s="329">
        <v>926878</v>
      </c>
      <c r="K166" s="329">
        <v>2110152</v>
      </c>
      <c r="L166" s="335"/>
      <c r="M166" s="335"/>
      <c r="N166" s="329"/>
    </row>
    <row r="167" spans="1:14" ht="14.45">
      <c r="A167" s="123" t="s">
        <v>180</v>
      </c>
      <c r="B167" s="122" t="s">
        <v>181</v>
      </c>
      <c r="C167" s="122" t="s">
        <v>182</v>
      </c>
      <c r="D167" s="122" t="s">
        <v>173</v>
      </c>
      <c r="E167" s="140" t="s">
        <v>123</v>
      </c>
      <c r="F167" s="330"/>
      <c r="G167" s="330"/>
      <c r="H167" s="329">
        <v>0</v>
      </c>
      <c r="I167" s="329">
        <v>0</v>
      </c>
      <c r="J167" s="329">
        <v>0</v>
      </c>
      <c r="K167" s="329">
        <v>0</v>
      </c>
      <c r="L167" s="329">
        <v>0</v>
      </c>
      <c r="M167" s="329">
        <v>0</v>
      </c>
      <c r="N167" s="329"/>
    </row>
    <row r="168" spans="1:14" ht="14.45">
      <c r="A168" s="122" t="s">
        <v>183</v>
      </c>
      <c r="B168" s="122" t="s">
        <v>181</v>
      </c>
      <c r="C168" s="122" t="s">
        <v>65</v>
      </c>
      <c r="D168" s="122" t="s">
        <v>173</v>
      </c>
      <c r="E168" s="140" t="s">
        <v>123</v>
      </c>
      <c r="F168" s="329">
        <v>489737578</v>
      </c>
      <c r="G168" s="329">
        <v>483261336</v>
      </c>
      <c r="H168" s="329">
        <v>409988088</v>
      </c>
      <c r="I168" s="329">
        <v>390543000</v>
      </c>
      <c r="J168" s="329">
        <v>309403343.88</v>
      </c>
      <c r="K168" s="329">
        <v>337845633</v>
      </c>
      <c r="L168" s="335">
        <v>346084306</v>
      </c>
      <c r="M168" s="335">
        <v>355569327</v>
      </c>
      <c r="N168" s="329">
        <v>343895185.44000006</v>
      </c>
    </row>
    <row r="169" spans="1:14" ht="14.45">
      <c r="A169" s="122" t="s">
        <v>184</v>
      </c>
      <c r="B169" s="122" t="s">
        <v>181</v>
      </c>
      <c r="C169" s="122" t="s">
        <v>65</v>
      </c>
      <c r="D169" s="122" t="s">
        <v>173</v>
      </c>
      <c r="E169" s="140" t="s">
        <v>123</v>
      </c>
      <c r="F169" s="329">
        <v>23736272</v>
      </c>
      <c r="G169" s="329">
        <v>22712636</v>
      </c>
      <c r="H169" s="329">
        <v>23518241</v>
      </c>
      <c r="I169" s="329">
        <v>21662185.605544899</v>
      </c>
      <c r="J169" s="329">
        <v>12986109</v>
      </c>
      <c r="K169" s="329">
        <v>4393397</v>
      </c>
      <c r="L169" s="330"/>
      <c r="M169" s="330"/>
      <c r="N169" s="330"/>
    </row>
    <row r="170" spans="1:14" ht="14.45">
      <c r="A170" s="123" t="s">
        <v>185</v>
      </c>
      <c r="B170" s="122" t="s">
        <v>181</v>
      </c>
      <c r="C170" s="122" t="s">
        <v>65</v>
      </c>
      <c r="D170" s="122" t="s">
        <v>173</v>
      </c>
      <c r="E170" s="140" t="s">
        <v>123</v>
      </c>
      <c r="F170" s="330"/>
      <c r="G170" s="330"/>
      <c r="H170" s="330"/>
      <c r="I170" s="330"/>
      <c r="J170" s="329">
        <v>434786</v>
      </c>
      <c r="K170" s="329">
        <v>0</v>
      </c>
      <c r="L170" s="330"/>
      <c r="M170" s="330"/>
      <c r="N170" s="330"/>
    </row>
    <row r="171" spans="1:14" ht="14.45">
      <c r="A171" s="122" t="s">
        <v>187</v>
      </c>
      <c r="B171" s="122" t="s">
        <v>181</v>
      </c>
      <c r="C171" s="122" t="s">
        <v>65</v>
      </c>
      <c r="D171" s="122" t="s">
        <v>173</v>
      </c>
      <c r="E171" s="140" t="s">
        <v>123</v>
      </c>
      <c r="F171" s="329">
        <v>0</v>
      </c>
      <c r="G171" s="329">
        <v>0</v>
      </c>
      <c r="H171" s="329">
        <v>0</v>
      </c>
      <c r="I171" s="329">
        <v>0</v>
      </c>
      <c r="J171" s="329">
        <v>0</v>
      </c>
      <c r="K171" s="329">
        <v>597336</v>
      </c>
      <c r="L171" s="329">
        <v>0</v>
      </c>
      <c r="M171" s="329">
        <v>0</v>
      </c>
      <c r="N171" s="329"/>
    </row>
    <row r="172" spans="1:14" ht="14.45">
      <c r="A172" s="122" t="s">
        <v>188</v>
      </c>
      <c r="B172" s="122" t="s">
        <v>181</v>
      </c>
      <c r="C172" s="122" t="s">
        <v>65</v>
      </c>
      <c r="D172" s="122" t="s">
        <v>173</v>
      </c>
      <c r="E172" s="140" t="s">
        <v>123</v>
      </c>
      <c r="F172" s="329">
        <v>104305165.2</v>
      </c>
      <c r="G172" s="329">
        <v>105730139</v>
      </c>
      <c r="H172" s="329">
        <v>104966923</v>
      </c>
      <c r="I172" s="329">
        <v>91693813.464000002</v>
      </c>
      <c r="J172" s="329">
        <v>68226662.19600001</v>
      </c>
      <c r="K172" s="329">
        <v>77630400</v>
      </c>
      <c r="L172" s="335">
        <v>84907535</v>
      </c>
      <c r="M172" s="335">
        <v>87957018</v>
      </c>
      <c r="N172" s="329">
        <v>79289775</v>
      </c>
    </row>
    <row r="173" spans="1:14" ht="14.45">
      <c r="A173" s="122" t="s">
        <v>189</v>
      </c>
      <c r="B173" s="122" t="s">
        <v>181</v>
      </c>
      <c r="C173" s="122" t="s">
        <v>81</v>
      </c>
      <c r="D173" s="122" t="s">
        <v>173</v>
      </c>
      <c r="E173" s="140" t="s">
        <v>123</v>
      </c>
      <c r="F173" s="330"/>
      <c r="G173" s="330"/>
      <c r="H173" s="330"/>
      <c r="I173" s="330"/>
      <c r="J173" s="330"/>
      <c r="K173" s="330"/>
      <c r="L173" s="330"/>
      <c r="M173" s="335">
        <v>859964</v>
      </c>
      <c r="N173" s="329">
        <v>685487</v>
      </c>
    </row>
    <row r="174" spans="1:14" ht="14.45">
      <c r="A174" s="122" t="s">
        <v>190</v>
      </c>
      <c r="B174" s="122" t="s">
        <v>181</v>
      </c>
      <c r="C174" s="122" t="s">
        <v>83</v>
      </c>
      <c r="D174" s="122" t="s">
        <v>173</v>
      </c>
      <c r="E174" s="140" t="s">
        <v>123</v>
      </c>
      <c r="F174" s="329">
        <v>5480694</v>
      </c>
      <c r="G174" s="329">
        <v>3434936.4</v>
      </c>
      <c r="H174" s="329">
        <v>3003447.6</v>
      </c>
      <c r="I174" s="329">
        <v>3071170</v>
      </c>
      <c r="J174" s="329">
        <v>1999519</v>
      </c>
      <c r="K174" s="329">
        <v>1738198.8770760002</v>
      </c>
      <c r="L174" s="335">
        <v>1017032</v>
      </c>
      <c r="M174" s="335">
        <v>248172</v>
      </c>
      <c r="N174" s="329">
        <v>73333</v>
      </c>
    </row>
    <row r="175" spans="1:14" ht="14.45">
      <c r="A175" s="122" t="s">
        <v>191</v>
      </c>
      <c r="B175" s="122" t="s">
        <v>181</v>
      </c>
      <c r="C175" s="122" t="s">
        <v>83</v>
      </c>
      <c r="D175" s="122" t="s">
        <v>173</v>
      </c>
      <c r="E175" s="140" t="s">
        <v>123</v>
      </c>
      <c r="F175" s="329">
        <v>254782.8</v>
      </c>
      <c r="G175" s="329">
        <v>360626.4</v>
      </c>
      <c r="H175" s="329">
        <v>336042</v>
      </c>
      <c r="I175" s="329">
        <v>245645</v>
      </c>
      <c r="J175" s="329">
        <v>247972</v>
      </c>
      <c r="K175" s="329">
        <v>400484.32555200002</v>
      </c>
      <c r="L175" s="335">
        <v>266601</v>
      </c>
      <c r="M175" s="335">
        <v>177193</v>
      </c>
      <c r="N175" s="329">
        <v>196127</v>
      </c>
    </row>
    <row r="176" spans="1:14" ht="14.45">
      <c r="A176" s="122" t="s">
        <v>192</v>
      </c>
      <c r="B176" s="122" t="s">
        <v>181</v>
      </c>
      <c r="C176" s="122" t="s">
        <v>83</v>
      </c>
      <c r="D176" s="122" t="s">
        <v>173</v>
      </c>
      <c r="E176" s="140" t="s">
        <v>123</v>
      </c>
      <c r="F176" s="329">
        <v>388339.20000000001</v>
      </c>
      <c r="G176" s="329">
        <v>1152158.4000000001</v>
      </c>
      <c r="H176" s="329">
        <v>493326</v>
      </c>
      <c r="I176" s="329">
        <v>471112</v>
      </c>
      <c r="J176" s="329">
        <v>376258</v>
      </c>
      <c r="K176" s="329">
        <v>298695.22138800001</v>
      </c>
      <c r="L176" s="335">
        <v>376258</v>
      </c>
      <c r="M176" s="330"/>
      <c r="N176" s="330"/>
    </row>
    <row r="177" spans="1:14" ht="14.45"/>
    <row r="178" spans="1:14" ht="20.100000000000001" customHeight="1">
      <c r="A178" s="32" t="s">
        <v>246</v>
      </c>
      <c r="B178" s="8"/>
      <c r="C178" s="36"/>
      <c r="D178" s="37"/>
      <c r="E178" s="36"/>
      <c r="F178" s="30"/>
      <c r="G178" s="30"/>
      <c r="H178" s="31"/>
      <c r="I178" s="31"/>
      <c r="J178" s="31"/>
      <c r="K178" s="30"/>
    </row>
    <row r="179" spans="1:14" ht="35.25" customHeight="1">
      <c r="A179" s="114" t="s">
        <v>51</v>
      </c>
      <c r="B179" s="114" t="s">
        <v>52</v>
      </c>
      <c r="C179" s="114" t="s">
        <v>53</v>
      </c>
      <c r="D179" s="114" t="s">
        <v>54</v>
      </c>
      <c r="E179" s="114" t="s">
        <v>55</v>
      </c>
      <c r="F179" s="197">
        <v>2016</v>
      </c>
      <c r="G179" s="197">
        <f>cy</f>
        <v>2017</v>
      </c>
      <c r="H179" s="197">
        <v>2018</v>
      </c>
      <c r="I179" s="197">
        <v>2019</v>
      </c>
      <c r="J179" s="197">
        <v>2020</v>
      </c>
      <c r="K179" s="197">
        <v>2021</v>
      </c>
      <c r="L179" s="197">
        <v>2022</v>
      </c>
      <c r="M179" s="197">
        <v>2023</v>
      </c>
      <c r="N179" s="197">
        <v>2024</v>
      </c>
    </row>
    <row r="180" spans="1:14" ht="15.6">
      <c r="A180" s="199" t="s">
        <v>245</v>
      </c>
      <c r="B180" s="200"/>
      <c r="C180" s="200"/>
      <c r="D180" s="200"/>
      <c r="E180" s="200"/>
      <c r="F180" s="201">
        <f>SUM(F183:F263)</f>
        <v>10422796350.034195</v>
      </c>
      <c r="G180" s="201">
        <f t="shared" ref="G180:L180" si="2">SUM(G183:G263)</f>
        <v>9696470764.962162</v>
      </c>
      <c r="H180" s="201">
        <f t="shared" si="2"/>
        <v>9369088315.0485916</v>
      </c>
      <c r="I180" s="201">
        <f t="shared" si="2"/>
        <v>8766978058.3834057</v>
      </c>
      <c r="J180" s="201">
        <f t="shared" si="2"/>
        <v>8434542068.552846</v>
      </c>
      <c r="K180" s="201">
        <f t="shared" si="2"/>
        <v>8138707755.3324509</v>
      </c>
      <c r="L180" s="201">
        <f t="shared" si="2"/>
        <v>10502380412.230261</v>
      </c>
      <c r="M180" s="326">
        <f>SUM(M183:M263)</f>
        <v>10496615128</v>
      </c>
      <c r="N180" s="327">
        <f>SUM(N183:N263)</f>
        <v>9929742987.6123524</v>
      </c>
    </row>
    <row r="181" spans="1:14" ht="14.45">
      <c r="A181" s="145" t="s">
        <v>62</v>
      </c>
      <c r="B181" s="146"/>
      <c r="C181" s="146"/>
      <c r="D181" s="146"/>
      <c r="E181" s="146"/>
      <c r="F181" s="147"/>
      <c r="G181" s="147"/>
      <c r="H181" s="147"/>
      <c r="I181" s="147"/>
      <c r="J181" s="147"/>
      <c r="K181" s="147"/>
      <c r="L181" s="267"/>
      <c r="M181" s="267"/>
      <c r="N181" s="198"/>
    </row>
    <row r="182" spans="1:14" ht="14.45">
      <c r="A182" s="149" t="s">
        <v>63</v>
      </c>
      <c r="B182" s="66"/>
      <c r="C182" s="66"/>
      <c r="D182" s="66"/>
      <c r="E182" s="66"/>
      <c r="F182" s="134"/>
      <c r="G182" s="134"/>
      <c r="H182" s="134"/>
      <c r="I182" s="134"/>
      <c r="J182" s="134"/>
      <c r="K182" s="134"/>
      <c r="L182" s="127"/>
      <c r="M182" s="127"/>
      <c r="N182" s="136"/>
    </row>
    <row r="183" spans="1:14" ht="14.45">
      <c r="A183" s="137" t="s">
        <v>64</v>
      </c>
      <c r="B183" s="122" t="s">
        <v>63</v>
      </c>
      <c r="C183" s="122" t="s">
        <v>65</v>
      </c>
      <c r="D183" s="122" t="s">
        <v>63</v>
      </c>
      <c r="E183" s="140" t="s">
        <v>66</v>
      </c>
      <c r="F183" s="329">
        <v>16884928</v>
      </c>
      <c r="G183" s="329">
        <v>16792829</v>
      </c>
      <c r="H183" s="329">
        <v>12961713</v>
      </c>
      <c r="I183" s="329">
        <v>14585636</v>
      </c>
      <c r="J183" s="329">
        <v>14143258</v>
      </c>
      <c r="K183" s="329">
        <v>14445947</v>
      </c>
      <c r="L183" s="337">
        <v>17213406.627999999</v>
      </c>
      <c r="M183" s="337">
        <v>14444497</v>
      </c>
      <c r="N183" s="329">
        <v>12508697.150000002</v>
      </c>
    </row>
    <row r="184" spans="1:14" ht="14.45">
      <c r="A184" s="122" t="s">
        <v>68</v>
      </c>
      <c r="B184" s="122" t="s">
        <v>63</v>
      </c>
      <c r="C184" s="122" t="s">
        <v>65</v>
      </c>
      <c r="D184" s="122" t="s">
        <v>63</v>
      </c>
      <c r="E184" s="140" t="s">
        <v>66</v>
      </c>
      <c r="F184" s="330"/>
      <c r="G184" s="330"/>
      <c r="H184" s="330"/>
      <c r="I184" s="330"/>
      <c r="J184" s="329">
        <v>86082100</v>
      </c>
      <c r="K184" s="329">
        <v>81113300</v>
      </c>
      <c r="L184" s="337">
        <v>98419300</v>
      </c>
      <c r="M184" s="337">
        <v>92368800</v>
      </c>
      <c r="N184" s="329">
        <v>83838800</v>
      </c>
    </row>
    <row r="185" spans="1:14" ht="14.45">
      <c r="A185" s="122" t="s">
        <v>70</v>
      </c>
      <c r="B185" s="122" t="s">
        <v>63</v>
      </c>
      <c r="C185" s="122" t="s">
        <v>65</v>
      </c>
      <c r="D185" s="122" t="s">
        <v>63</v>
      </c>
      <c r="E185" s="140" t="s">
        <v>66</v>
      </c>
      <c r="F185" s="329">
        <v>897300</v>
      </c>
      <c r="G185" s="329">
        <v>891752</v>
      </c>
      <c r="H185" s="329">
        <v>894800</v>
      </c>
      <c r="I185" s="329">
        <v>894800</v>
      </c>
      <c r="J185" s="329">
        <v>57266</v>
      </c>
      <c r="K185" s="329">
        <v>1516600</v>
      </c>
      <c r="L185" s="337">
        <v>1527000</v>
      </c>
      <c r="M185" s="337">
        <v>1689000</v>
      </c>
      <c r="N185" s="329">
        <v>1083000</v>
      </c>
    </row>
    <row r="186" spans="1:14" ht="14.45">
      <c r="A186" s="122" t="s">
        <v>71</v>
      </c>
      <c r="B186" s="122" t="s">
        <v>63</v>
      </c>
      <c r="C186" s="122" t="s">
        <v>65</v>
      </c>
      <c r="D186" s="122" t="s">
        <v>63</v>
      </c>
      <c r="E186" s="140" t="s">
        <v>66</v>
      </c>
      <c r="F186" s="330"/>
      <c r="G186" s="330"/>
      <c r="H186" s="330"/>
      <c r="I186" s="330"/>
      <c r="J186" s="330"/>
      <c r="K186" s="330"/>
      <c r="L186" s="337">
        <v>100642499.70000002</v>
      </c>
      <c r="M186" s="337">
        <v>138661896</v>
      </c>
      <c r="N186" s="329">
        <v>118316592.91599999</v>
      </c>
    </row>
    <row r="187" spans="1:14" ht="14.45">
      <c r="A187" s="122" t="s">
        <v>73</v>
      </c>
      <c r="B187" s="122" t="s">
        <v>63</v>
      </c>
      <c r="C187" s="122" t="s">
        <v>65</v>
      </c>
      <c r="D187" s="122" t="s">
        <v>63</v>
      </c>
      <c r="E187" s="140" t="s">
        <v>66</v>
      </c>
      <c r="F187" s="329">
        <v>23866134</v>
      </c>
      <c r="G187" s="329">
        <v>25099104</v>
      </c>
      <c r="H187" s="329">
        <v>25923754</v>
      </c>
      <c r="I187" s="329">
        <v>24383000</v>
      </c>
      <c r="J187" s="329">
        <v>22213000</v>
      </c>
      <c r="K187" s="329">
        <v>23127000</v>
      </c>
      <c r="L187" s="337">
        <v>25039830</v>
      </c>
      <c r="M187" s="337">
        <v>21536190</v>
      </c>
      <c r="N187" s="329">
        <v>22584050</v>
      </c>
    </row>
    <row r="188" spans="1:14" ht="14.45">
      <c r="A188" s="122" t="s">
        <v>74</v>
      </c>
      <c r="B188" s="122" t="s">
        <v>63</v>
      </c>
      <c r="C188" s="122" t="s">
        <v>65</v>
      </c>
      <c r="D188" s="122" t="s">
        <v>63</v>
      </c>
      <c r="E188" s="140" t="s">
        <v>66</v>
      </c>
      <c r="F188" s="329">
        <v>398948526.19999999</v>
      </c>
      <c r="G188" s="329">
        <v>373119773</v>
      </c>
      <c r="H188" s="329">
        <v>335527921</v>
      </c>
      <c r="I188" s="329">
        <v>310450263.81607598</v>
      </c>
      <c r="J188" s="329">
        <v>280816086</v>
      </c>
      <c r="K188" s="329">
        <v>217504004</v>
      </c>
      <c r="L188" s="330"/>
      <c r="M188" s="330"/>
      <c r="N188" s="330"/>
    </row>
    <row r="189" spans="1:14" ht="14.45">
      <c r="A189" s="122" t="s">
        <v>76</v>
      </c>
      <c r="B189" s="122" t="s">
        <v>63</v>
      </c>
      <c r="C189" s="122" t="s">
        <v>65</v>
      </c>
      <c r="D189" s="122" t="s">
        <v>63</v>
      </c>
      <c r="E189" s="140" t="s">
        <v>66</v>
      </c>
      <c r="F189" s="329">
        <v>35733910</v>
      </c>
      <c r="G189" s="329">
        <v>32786701</v>
      </c>
      <c r="H189" s="329">
        <v>31590192</v>
      </c>
      <c r="I189" s="329">
        <v>31028216</v>
      </c>
      <c r="J189" s="329">
        <v>29887124</v>
      </c>
      <c r="K189" s="329">
        <v>29676491</v>
      </c>
      <c r="L189" s="337">
        <v>29696585</v>
      </c>
      <c r="M189" s="337">
        <v>28089235</v>
      </c>
      <c r="N189" s="329">
        <v>30278099</v>
      </c>
    </row>
    <row r="190" spans="1:14" ht="14.45">
      <c r="A190" s="122" t="s">
        <v>77</v>
      </c>
      <c r="B190" s="122" t="s">
        <v>63</v>
      </c>
      <c r="C190" s="122" t="s">
        <v>65</v>
      </c>
      <c r="D190" s="122" t="s">
        <v>63</v>
      </c>
      <c r="E190" s="140" t="s">
        <v>66</v>
      </c>
      <c r="F190" s="329">
        <v>331471208</v>
      </c>
      <c r="G190" s="329">
        <v>278099670</v>
      </c>
      <c r="H190" s="329">
        <v>312218949</v>
      </c>
      <c r="I190" s="329">
        <v>302908649.33000004</v>
      </c>
      <c r="J190" s="329">
        <v>292342942</v>
      </c>
      <c r="K190" s="329">
        <v>263573257</v>
      </c>
      <c r="L190" s="337">
        <v>355431348.5</v>
      </c>
      <c r="M190" s="337">
        <v>354925689</v>
      </c>
      <c r="N190" s="329">
        <v>383656705</v>
      </c>
    </row>
    <row r="191" spans="1:14" ht="14.45">
      <c r="A191" s="122" t="s">
        <v>78</v>
      </c>
      <c r="B191" s="122" t="s">
        <v>63</v>
      </c>
      <c r="C191" s="122" t="s">
        <v>65</v>
      </c>
      <c r="D191" s="122" t="s">
        <v>63</v>
      </c>
      <c r="E191" s="140" t="s">
        <v>66</v>
      </c>
      <c r="F191" s="329">
        <v>109386237</v>
      </c>
      <c r="G191" s="329">
        <v>104958790</v>
      </c>
      <c r="H191" s="329">
        <v>105210396</v>
      </c>
      <c r="I191" s="329">
        <v>55669500</v>
      </c>
      <c r="J191" s="330"/>
      <c r="K191" s="330"/>
      <c r="L191" s="330"/>
      <c r="M191" s="330"/>
      <c r="N191" s="330"/>
    </row>
    <row r="192" spans="1:14" ht="14.45">
      <c r="A192" s="122" t="s">
        <v>80</v>
      </c>
      <c r="B192" s="122" t="s">
        <v>63</v>
      </c>
      <c r="C192" s="122" t="s">
        <v>81</v>
      </c>
      <c r="D192" s="122" t="s">
        <v>63</v>
      </c>
      <c r="E192" s="140" t="s">
        <v>66</v>
      </c>
      <c r="F192" s="329">
        <v>36765170.420000002</v>
      </c>
      <c r="G192" s="329">
        <v>38791238.068854049</v>
      </c>
      <c r="H192" s="329">
        <v>49622037</v>
      </c>
      <c r="I192" s="329">
        <v>47079795.484946162</v>
      </c>
      <c r="J192" s="329">
        <v>41116686.045262083</v>
      </c>
      <c r="K192" s="329">
        <v>40196380.117644161</v>
      </c>
      <c r="L192" s="337">
        <v>86161010.269818336</v>
      </c>
      <c r="M192" s="337">
        <v>87186038</v>
      </c>
      <c r="N192" s="329">
        <v>28398799.526479211</v>
      </c>
    </row>
    <row r="193" spans="1:14" ht="14.45">
      <c r="A193" s="122" t="s">
        <v>82</v>
      </c>
      <c r="B193" s="122" t="s">
        <v>63</v>
      </c>
      <c r="C193" s="122" t="s">
        <v>83</v>
      </c>
      <c r="D193" s="122" t="s">
        <v>63</v>
      </c>
      <c r="E193" s="140" t="s">
        <v>66</v>
      </c>
      <c r="F193" s="329">
        <v>3347051</v>
      </c>
      <c r="G193" s="329">
        <v>3346024</v>
      </c>
      <c r="H193" s="329">
        <v>5379134</v>
      </c>
      <c r="I193" s="329">
        <v>3512548.9200000004</v>
      </c>
      <c r="J193" s="329">
        <v>3512548.9200000004</v>
      </c>
      <c r="K193" s="329">
        <v>4460706</v>
      </c>
      <c r="L193" s="337">
        <v>5151060.6839159997</v>
      </c>
      <c r="M193" s="337">
        <v>4227324</v>
      </c>
      <c r="N193" s="329">
        <v>3113356</v>
      </c>
    </row>
    <row r="194" spans="1:14" ht="14.45">
      <c r="A194" s="122" t="s">
        <v>84</v>
      </c>
      <c r="B194" s="122" t="s">
        <v>63</v>
      </c>
      <c r="C194" s="122" t="s">
        <v>83</v>
      </c>
      <c r="D194" s="122" t="s">
        <v>63</v>
      </c>
      <c r="E194" s="140" t="s">
        <v>66</v>
      </c>
      <c r="F194" s="329">
        <v>605200</v>
      </c>
      <c r="G194" s="329">
        <v>603158</v>
      </c>
      <c r="H194" s="330"/>
      <c r="I194" s="330"/>
      <c r="J194" s="330"/>
      <c r="K194" s="330"/>
      <c r="L194" s="330"/>
      <c r="M194" s="330"/>
      <c r="N194" s="330"/>
    </row>
    <row r="195" spans="1:14" ht="14.45">
      <c r="A195" s="124" t="s">
        <v>86</v>
      </c>
      <c r="B195" s="66"/>
      <c r="C195" s="66"/>
      <c r="D195" s="66"/>
      <c r="E195" s="66"/>
      <c r="F195" s="134"/>
      <c r="G195" s="134"/>
      <c r="H195" s="134"/>
      <c r="I195" s="134"/>
      <c r="J195" s="134"/>
      <c r="K195" s="134"/>
      <c r="L195" s="338"/>
      <c r="M195" s="338"/>
      <c r="N195" s="361"/>
    </row>
    <row r="196" spans="1:14" ht="14.45">
      <c r="A196" s="122" t="s">
        <v>87</v>
      </c>
      <c r="B196" s="122" t="s">
        <v>86</v>
      </c>
      <c r="C196" s="122" t="s">
        <v>65</v>
      </c>
      <c r="D196" s="122" t="s">
        <v>86</v>
      </c>
      <c r="E196" s="140" t="s">
        <v>66</v>
      </c>
      <c r="F196" s="329">
        <v>634889368.95007503</v>
      </c>
      <c r="G196" s="329">
        <v>608447170</v>
      </c>
      <c r="H196" s="329">
        <v>603731376</v>
      </c>
      <c r="I196" s="329">
        <v>577048659.64259994</v>
      </c>
      <c r="J196" s="329">
        <v>589822789.04999995</v>
      </c>
      <c r="K196" s="329">
        <v>599325060</v>
      </c>
      <c r="L196" s="337">
        <v>620935326.70124745</v>
      </c>
      <c r="M196" s="337">
        <v>583309678</v>
      </c>
      <c r="N196" s="329">
        <v>547500471.29999995</v>
      </c>
    </row>
    <row r="197" spans="1:14" ht="14.45">
      <c r="A197" s="122" t="s">
        <v>88</v>
      </c>
      <c r="B197" s="122" t="s">
        <v>86</v>
      </c>
      <c r="C197" s="122" t="s">
        <v>65</v>
      </c>
      <c r="D197" s="122" t="s">
        <v>86</v>
      </c>
      <c r="E197" s="140" t="s">
        <v>66</v>
      </c>
      <c r="F197" s="329">
        <v>0</v>
      </c>
      <c r="G197" s="329">
        <v>0</v>
      </c>
      <c r="H197" s="329">
        <v>0</v>
      </c>
      <c r="I197" s="330"/>
      <c r="J197" s="330"/>
      <c r="K197" s="330"/>
      <c r="L197" s="330"/>
      <c r="M197" s="330"/>
      <c r="N197" s="330"/>
    </row>
    <row r="198" spans="1:14" ht="14.45">
      <c r="A198" s="122" t="s">
        <v>90</v>
      </c>
      <c r="B198" s="122" t="s">
        <v>86</v>
      </c>
      <c r="C198" s="122" t="s">
        <v>65</v>
      </c>
      <c r="D198" s="122" t="s">
        <v>86</v>
      </c>
      <c r="E198" s="140" t="s">
        <v>66</v>
      </c>
      <c r="F198" s="329">
        <v>421931790.1837129</v>
      </c>
      <c r="G198" s="330"/>
      <c r="H198" s="330"/>
      <c r="I198" s="330"/>
      <c r="J198" s="330"/>
      <c r="K198" s="330"/>
      <c r="L198" s="330"/>
      <c r="M198" s="330"/>
      <c r="N198" s="330"/>
    </row>
    <row r="199" spans="1:14" ht="14.45">
      <c r="A199" s="122" t="s">
        <v>92</v>
      </c>
      <c r="B199" s="122" t="s">
        <v>86</v>
      </c>
      <c r="C199" s="122" t="s">
        <v>65</v>
      </c>
      <c r="D199" s="122" t="s">
        <v>86</v>
      </c>
      <c r="E199" s="140" t="s">
        <v>66</v>
      </c>
      <c r="F199" s="329">
        <v>552603860.40397489</v>
      </c>
      <c r="G199" s="329">
        <v>536000147</v>
      </c>
      <c r="H199" s="329">
        <v>494713719.1849879</v>
      </c>
      <c r="I199" s="329">
        <v>481536380.40652388</v>
      </c>
      <c r="J199" s="329">
        <v>489793888.80000001</v>
      </c>
      <c r="K199" s="329">
        <v>488931309</v>
      </c>
      <c r="L199" s="337">
        <v>475643256.09999996</v>
      </c>
      <c r="M199" s="337">
        <v>521133726</v>
      </c>
      <c r="N199" s="329">
        <v>441901385</v>
      </c>
    </row>
    <row r="200" spans="1:14" ht="14.45">
      <c r="A200" s="122" t="s">
        <v>93</v>
      </c>
      <c r="B200" s="122" t="s">
        <v>86</v>
      </c>
      <c r="C200" s="122" t="s">
        <v>65</v>
      </c>
      <c r="D200" s="122" t="s">
        <v>86</v>
      </c>
      <c r="E200" s="140" t="s">
        <v>66</v>
      </c>
      <c r="F200" s="329">
        <v>1359151129.6987956</v>
      </c>
      <c r="G200" s="329">
        <v>1062679050</v>
      </c>
      <c r="H200" s="329">
        <v>714246669</v>
      </c>
      <c r="I200" s="329">
        <v>660700033</v>
      </c>
      <c r="J200" s="329">
        <v>735855798</v>
      </c>
      <c r="K200" s="329">
        <v>686059631</v>
      </c>
      <c r="L200" s="337">
        <v>1673716012.48</v>
      </c>
      <c r="M200" s="337">
        <v>1842981411</v>
      </c>
      <c r="N200" s="329">
        <v>2190100664</v>
      </c>
    </row>
    <row r="201" spans="1:14" ht="14.45">
      <c r="A201" s="122" t="s">
        <v>94</v>
      </c>
      <c r="B201" s="122" t="s">
        <v>86</v>
      </c>
      <c r="C201" s="122" t="s">
        <v>65</v>
      </c>
      <c r="D201" s="122" t="s">
        <v>86</v>
      </c>
      <c r="E201" s="140" t="s">
        <v>66</v>
      </c>
      <c r="F201" s="329">
        <v>468918985.04855001</v>
      </c>
      <c r="G201" s="329">
        <v>466435381</v>
      </c>
      <c r="H201" s="329">
        <v>470790876.16017121</v>
      </c>
      <c r="I201" s="329">
        <v>413621591.09760571</v>
      </c>
      <c r="J201" s="329">
        <v>206429959.77759999</v>
      </c>
      <c r="K201" s="329">
        <v>0</v>
      </c>
      <c r="L201" s="330"/>
      <c r="M201" s="330"/>
      <c r="N201" s="330"/>
    </row>
    <row r="202" spans="1:14" ht="14.45">
      <c r="A202" s="122" t="s">
        <v>96</v>
      </c>
      <c r="B202" s="122" t="s">
        <v>86</v>
      </c>
      <c r="C202" s="122" t="s">
        <v>65</v>
      </c>
      <c r="D202" s="122" t="s">
        <v>86</v>
      </c>
      <c r="E202" s="140" t="s">
        <v>66</v>
      </c>
      <c r="F202" s="329">
        <v>5733566.8235999998</v>
      </c>
      <c r="G202" s="329">
        <v>7972108</v>
      </c>
      <c r="H202" s="329">
        <v>15905436</v>
      </c>
      <c r="I202" s="329">
        <v>23325005.550000001</v>
      </c>
      <c r="J202" s="329">
        <v>28427154.350000001</v>
      </c>
      <c r="K202" s="329">
        <v>28516495</v>
      </c>
      <c r="L202" s="337">
        <v>30470162.155797102</v>
      </c>
      <c r="M202" s="337">
        <v>28576553</v>
      </c>
      <c r="N202" s="329">
        <v>27386819.092</v>
      </c>
    </row>
    <row r="203" spans="1:14" ht="14.45">
      <c r="A203" s="122" t="s">
        <v>97</v>
      </c>
      <c r="B203" s="122" t="s">
        <v>86</v>
      </c>
      <c r="C203" s="122" t="s">
        <v>65</v>
      </c>
      <c r="D203" s="122" t="s">
        <v>86</v>
      </c>
      <c r="E203" s="140" t="s">
        <v>66</v>
      </c>
      <c r="F203" s="329">
        <v>56384302.752000004</v>
      </c>
      <c r="G203" s="329">
        <v>64602822</v>
      </c>
      <c r="H203" s="329">
        <v>63303320</v>
      </c>
      <c r="I203" s="329">
        <v>59400885.199999996</v>
      </c>
      <c r="J203" s="329">
        <v>52633950</v>
      </c>
      <c r="K203" s="329">
        <v>57804505</v>
      </c>
      <c r="L203" s="337">
        <v>57989007.710000001</v>
      </c>
      <c r="M203" s="337">
        <v>50059049</v>
      </c>
      <c r="N203" s="329">
        <v>42759935</v>
      </c>
    </row>
    <row r="204" spans="1:14" ht="14.45">
      <c r="A204" s="122" t="s">
        <v>99</v>
      </c>
      <c r="B204" s="122" t="s">
        <v>86</v>
      </c>
      <c r="C204" s="122" t="s">
        <v>65</v>
      </c>
      <c r="D204" s="122" t="s">
        <v>86</v>
      </c>
      <c r="E204" s="140" t="s">
        <v>66</v>
      </c>
      <c r="F204" s="329">
        <v>755533021.70971179</v>
      </c>
      <c r="G204" s="329">
        <v>761089263</v>
      </c>
      <c r="H204" s="329">
        <v>754292431</v>
      </c>
      <c r="I204" s="329">
        <v>687044560.21041524</v>
      </c>
      <c r="J204" s="329">
        <v>632688163.20000005</v>
      </c>
      <c r="K204" s="329">
        <v>616645042</v>
      </c>
      <c r="L204" s="337">
        <v>648048276</v>
      </c>
      <c r="M204" s="337">
        <v>576050069</v>
      </c>
      <c r="N204" s="329">
        <v>593982160</v>
      </c>
    </row>
    <row r="205" spans="1:14" ht="14.45">
      <c r="A205" s="122" t="s">
        <v>100</v>
      </c>
      <c r="B205" s="122" t="s">
        <v>86</v>
      </c>
      <c r="C205" s="122" t="s">
        <v>65</v>
      </c>
      <c r="D205" s="122" t="s">
        <v>86</v>
      </c>
      <c r="E205" s="140" t="s">
        <v>66</v>
      </c>
      <c r="F205" s="329">
        <v>402235808.75498003</v>
      </c>
      <c r="G205" s="329">
        <v>499172072</v>
      </c>
      <c r="H205" s="329">
        <v>511434670.13217723</v>
      </c>
      <c r="I205" s="329">
        <v>499926871.16000003</v>
      </c>
      <c r="J205" s="329">
        <v>474449722.15000004</v>
      </c>
      <c r="K205" s="329">
        <v>504870530</v>
      </c>
      <c r="L205" s="337">
        <v>515273284.21445096</v>
      </c>
      <c r="M205" s="337">
        <v>525163977</v>
      </c>
      <c r="N205" s="329">
        <v>512854605</v>
      </c>
    </row>
    <row r="206" spans="1:14" ht="14.45">
      <c r="A206" s="122" t="s">
        <v>101</v>
      </c>
      <c r="B206" s="122" t="s">
        <v>86</v>
      </c>
      <c r="C206" s="122" t="s">
        <v>65</v>
      </c>
      <c r="D206" s="122" t="s">
        <v>86</v>
      </c>
      <c r="E206" s="140" t="s">
        <v>66</v>
      </c>
      <c r="F206" s="329">
        <v>743097558.88064682</v>
      </c>
      <c r="G206" s="329">
        <v>683708781</v>
      </c>
      <c r="H206" s="329">
        <v>639781251</v>
      </c>
      <c r="I206" s="329">
        <v>668035393.06540346</v>
      </c>
      <c r="J206" s="329">
        <v>633629389.29999995</v>
      </c>
      <c r="K206" s="329">
        <v>624608329</v>
      </c>
      <c r="L206" s="337">
        <v>581305727</v>
      </c>
      <c r="M206" s="337">
        <v>615307786</v>
      </c>
      <c r="N206" s="329">
        <v>617566783</v>
      </c>
    </row>
    <row r="207" spans="1:14" ht="14.45">
      <c r="A207" s="122" t="s">
        <v>102</v>
      </c>
      <c r="B207" s="122" t="s">
        <v>86</v>
      </c>
      <c r="C207" s="122" t="s">
        <v>103</v>
      </c>
      <c r="D207" s="122" t="s">
        <v>86</v>
      </c>
      <c r="E207" s="140" t="s">
        <v>66</v>
      </c>
      <c r="F207" s="329">
        <v>4167471.2</v>
      </c>
      <c r="G207" s="329">
        <v>8476925</v>
      </c>
      <c r="H207" s="329">
        <v>9516556</v>
      </c>
      <c r="I207" s="329">
        <v>10647060</v>
      </c>
      <c r="J207" s="329">
        <v>8916860</v>
      </c>
      <c r="K207" s="329">
        <v>8980000</v>
      </c>
      <c r="L207" s="337">
        <v>9150535</v>
      </c>
      <c r="M207" s="337">
        <v>8018472</v>
      </c>
      <c r="N207" s="329">
        <v>5381754.4231000002</v>
      </c>
    </row>
    <row r="208" spans="1:14" ht="14.45">
      <c r="A208" s="122" t="s">
        <v>104</v>
      </c>
      <c r="B208" s="122" t="s">
        <v>86</v>
      </c>
      <c r="C208" s="122" t="s">
        <v>105</v>
      </c>
      <c r="D208" s="122" t="s">
        <v>86</v>
      </c>
      <c r="E208" s="140" t="s">
        <v>66</v>
      </c>
      <c r="F208" s="329">
        <v>286327027.05337369</v>
      </c>
      <c r="G208" s="329">
        <v>278944918</v>
      </c>
      <c r="H208" s="329">
        <v>265780207</v>
      </c>
      <c r="I208" s="329">
        <v>304054465.47373462</v>
      </c>
      <c r="J208" s="329">
        <v>315568381.14038682</v>
      </c>
      <c r="K208" s="329">
        <v>314550849.48079056</v>
      </c>
      <c r="L208" s="337">
        <v>350060468</v>
      </c>
      <c r="M208" s="337">
        <v>390473777</v>
      </c>
      <c r="N208" s="329">
        <v>130885709.6345782</v>
      </c>
    </row>
    <row r="209" spans="1:14" ht="14.45">
      <c r="A209" s="122" t="s">
        <v>106</v>
      </c>
      <c r="B209" s="122" t="s">
        <v>86</v>
      </c>
      <c r="C209" s="122" t="s">
        <v>81</v>
      </c>
      <c r="D209" s="122" t="s">
        <v>86</v>
      </c>
      <c r="E209" s="140" t="s">
        <v>66</v>
      </c>
      <c r="F209" s="330"/>
      <c r="G209" s="330"/>
      <c r="H209" s="330"/>
      <c r="I209" s="330"/>
      <c r="J209" s="330"/>
      <c r="K209" s="330"/>
      <c r="L209" s="330"/>
      <c r="M209" s="337"/>
      <c r="N209" s="329">
        <v>3271741.06</v>
      </c>
    </row>
    <row r="210" spans="1:14" ht="14.45">
      <c r="A210" s="122" t="s">
        <v>108</v>
      </c>
      <c r="B210" s="122" t="s">
        <v>86</v>
      </c>
      <c r="C210" s="122" t="s">
        <v>109</v>
      </c>
      <c r="D210" s="122" t="s">
        <v>86</v>
      </c>
      <c r="E210" s="140" t="s">
        <v>66</v>
      </c>
      <c r="F210" s="329">
        <v>1155316916.6240001</v>
      </c>
      <c r="G210" s="329">
        <v>1167872739</v>
      </c>
      <c r="H210" s="329">
        <v>1058093662</v>
      </c>
      <c r="I210" s="329">
        <v>836620239.83333337</v>
      </c>
      <c r="J210" s="329">
        <v>1013821811.15</v>
      </c>
      <c r="K210" s="329">
        <v>1005551095</v>
      </c>
      <c r="L210" s="337">
        <v>1022848875</v>
      </c>
      <c r="M210" s="337">
        <v>1025585818</v>
      </c>
      <c r="N210" s="329">
        <v>768940424.39460003</v>
      </c>
    </row>
    <row r="211" spans="1:14" ht="14.45">
      <c r="A211" s="122" t="s">
        <v>110</v>
      </c>
      <c r="B211" s="122" t="s">
        <v>86</v>
      </c>
      <c r="C211" s="122" t="s">
        <v>111</v>
      </c>
      <c r="D211" s="122" t="s">
        <v>86</v>
      </c>
      <c r="E211" s="140" t="s">
        <v>66</v>
      </c>
      <c r="F211" s="329">
        <v>12642103.0144</v>
      </c>
      <c r="G211" s="329">
        <v>11489849</v>
      </c>
      <c r="H211" s="329">
        <v>14601553</v>
      </c>
      <c r="I211" s="329">
        <v>13739898</v>
      </c>
      <c r="J211" s="329">
        <v>12161208.489600001</v>
      </c>
      <c r="K211" s="329">
        <v>12459449</v>
      </c>
      <c r="L211" s="337">
        <v>14641223.123</v>
      </c>
      <c r="M211" s="337">
        <v>12646805</v>
      </c>
      <c r="N211" s="329">
        <v>12386083.699999999</v>
      </c>
    </row>
    <row r="212" spans="1:14" ht="14.45">
      <c r="A212" s="122" t="s">
        <v>112</v>
      </c>
      <c r="B212" s="122" t="s">
        <v>86</v>
      </c>
      <c r="C212" s="122" t="s">
        <v>113</v>
      </c>
      <c r="D212" s="122" t="s">
        <v>86</v>
      </c>
      <c r="E212" s="140" t="s">
        <v>66</v>
      </c>
      <c r="F212" s="329">
        <v>1006375427.0746561</v>
      </c>
      <c r="G212" s="329">
        <v>1095798348</v>
      </c>
      <c r="H212" s="329">
        <v>1161493657</v>
      </c>
      <c r="I212" s="329">
        <v>1164981843</v>
      </c>
      <c r="J212" s="329">
        <v>1039819002</v>
      </c>
      <c r="K212" s="329">
        <v>1110201897</v>
      </c>
      <c r="L212" s="337">
        <v>2138692080</v>
      </c>
      <c r="M212" s="337">
        <v>1979460435</v>
      </c>
      <c r="N212" s="329">
        <v>1848465858.954</v>
      </c>
    </row>
    <row r="213" spans="1:14" ht="14.45">
      <c r="A213" s="123" t="s">
        <v>114</v>
      </c>
      <c r="B213" s="122" t="s">
        <v>86</v>
      </c>
      <c r="C213" s="122" t="s">
        <v>83</v>
      </c>
      <c r="D213" s="122" t="s">
        <v>86</v>
      </c>
      <c r="E213" s="122" t="s">
        <v>66</v>
      </c>
      <c r="F213" s="330"/>
      <c r="G213" s="330"/>
      <c r="H213" s="330"/>
      <c r="I213" s="330"/>
      <c r="J213" s="330"/>
      <c r="K213" s="330"/>
      <c r="L213" s="341"/>
      <c r="M213" s="341"/>
      <c r="N213" s="329">
        <v>42390056</v>
      </c>
    </row>
    <row r="214" spans="1:14" ht="14.45">
      <c r="A214" s="123" t="s">
        <v>116</v>
      </c>
      <c r="B214" s="122" t="s">
        <v>86</v>
      </c>
      <c r="C214" s="122" t="s">
        <v>117</v>
      </c>
      <c r="D214" s="122" t="s">
        <v>86</v>
      </c>
      <c r="E214" s="140" t="s">
        <v>66</v>
      </c>
      <c r="F214" s="330"/>
      <c r="G214" s="330"/>
      <c r="H214" s="325"/>
      <c r="I214" s="325"/>
      <c r="J214" s="325"/>
      <c r="K214" s="325"/>
      <c r="L214" s="337">
        <v>0</v>
      </c>
      <c r="M214" s="337">
        <v>70522190</v>
      </c>
      <c r="N214" s="329">
        <v>55873363.680000007</v>
      </c>
    </row>
    <row r="215" spans="1:14" ht="14.45">
      <c r="A215" s="123" t="s">
        <v>119</v>
      </c>
      <c r="B215" s="122" t="s">
        <v>86</v>
      </c>
      <c r="C215" s="122" t="s">
        <v>117</v>
      </c>
      <c r="D215" s="122" t="s">
        <v>86</v>
      </c>
      <c r="E215" s="140" t="s">
        <v>66</v>
      </c>
      <c r="F215" s="330"/>
      <c r="G215" s="330"/>
      <c r="H215" s="330"/>
      <c r="I215" s="330"/>
      <c r="J215" s="330"/>
      <c r="K215" s="330"/>
      <c r="L215" s="337">
        <v>115611762.38</v>
      </c>
      <c r="M215" s="337">
        <v>37943123</v>
      </c>
      <c r="N215" s="329"/>
    </row>
    <row r="216" spans="1:14" ht="14.45">
      <c r="A216" s="123" t="s">
        <v>120</v>
      </c>
      <c r="B216" s="122" t="s">
        <v>86</v>
      </c>
      <c r="C216" s="122" t="s">
        <v>121</v>
      </c>
      <c r="D216" s="122" t="s">
        <v>86</v>
      </c>
      <c r="E216" s="140" t="s">
        <v>66</v>
      </c>
      <c r="F216" s="330"/>
      <c r="G216" s="330"/>
      <c r="H216" s="329">
        <v>181904322</v>
      </c>
      <c r="I216" s="329">
        <v>144777860</v>
      </c>
      <c r="J216" s="329">
        <v>128975254.78399999</v>
      </c>
      <c r="K216" s="329">
        <v>126421419</v>
      </c>
      <c r="L216" s="337">
        <v>218482880</v>
      </c>
      <c r="M216" s="337">
        <v>222101850</v>
      </c>
      <c r="N216" s="329">
        <v>176564664.28889999</v>
      </c>
    </row>
    <row r="217" spans="1:14" ht="14.45">
      <c r="A217" s="124" t="s">
        <v>123</v>
      </c>
      <c r="B217" s="66"/>
      <c r="C217" s="66"/>
      <c r="D217" s="66"/>
      <c r="E217" s="66"/>
      <c r="F217" s="134"/>
      <c r="G217" s="134"/>
      <c r="H217" s="134"/>
      <c r="I217" s="134"/>
      <c r="J217" s="134"/>
      <c r="K217" s="134"/>
      <c r="L217" s="336"/>
      <c r="M217" s="336"/>
      <c r="N217" s="361"/>
    </row>
    <row r="218" spans="1:14" ht="14.45">
      <c r="A218" s="119" t="s">
        <v>124</v>
      </c>
      <c r="B218" s="129"/>
      <c r="C218" s="129"/>
      <c r="D218" s="129"/>
      <c r="E218" s="129"/>
      <c r="F218" s="127"/>
      <c r="G218" s="127"/>
      <c r="H218" s="127"/>
      <c r="I218" s="127"/>
      <c r="J218" s="127"/>
      <c r="K218" s="127"/>
      <c r="L218" s="339"/>
      <c r="M218" s="339"/>
      <c r="N218" s="362"/>
    </row>
    <row r="219" spans="1:14" ht="14.45">
      <c r="A219" s="122" t="s">
        <v>125</v>
      </c>
      <c r="B219" s="122" t="s">
        <v>126</v>
      </c>
      <c r="C219" s="122" t="s">
        <v>65</v>
      </c>
      <c r="D219" s="122" t="s">
        <v>127</v>
      </c>
      <c r="E219" s="140" t="s">
        <v>123</v>
      </c>
      <c r="F219" s="329">
        <v>77886697.797964796</v>
      </c>
      <c r="G219" s="329">
        <v>70939515.75399439</v>
      </c>
      <c r="H219" s="329">
        <v>71138488.3465859</v>
      </c>
      <c r="I219" s="329">
        <v>62075650.078336388</v>
      </c>
      <c r="J219" s="329">
        <v>67726370</v>
      </c>
      <c r="K219" s="329">
        <v>67125409</v>
      </c>
      <c r="L219" s="337">
        <v>109065280</v>
      </c>
      <c r="M219" s="337">
        <v>110785474</v>
      </c>
      <c r="N219" s="329">
        <v>96414397</v>
      </c>
    </row>
    <row r="220" spans="1:14" ht="14.45">
      <c r="A220" s="123" t="s">
        <v>128</v>
      </c>
      <c r="B220" s="122" t="s">
        <v>126</v>
      </c>
      <c r="C220" s="122" t="s">
        <v>65</v>
      </c>
      <c r="D220" s="122" t="s">
        <v>127</v>
      </c>
      <c r="E220" s="140" t="s">
        <v>123</v>
      </c>
      <c r="F220" s="330"/>
      <c r="G220" s="330"/>
      <c r="H220" s="330"/>
      <c r="I220" s="330"/>
      <c r="J220" s="329">
        <v>38147</v>
      </c>
      <c r="K220" s="329">
        <v>37074</v>
      </c>
      <c r="L220" s="337">
        <v>81659</v>
      </c>
      <c r="M220" s="337">
        <v>114589</v>
      </c>
      <c r="N220" s="329">
        <v>149857</v>
      </c>
    </row>
    <row r="221" spans="1:14" ht="14.45">
      <c r="A221" s="123" t="s">
        <v>130</v>
      </c>
      <c r="B221" s="122" t="s">
        <v>131</v>
      </c>
      <c r="C221" s="122" t="s">
        <v>65</v>
      </c>
      <c r="D221" s="122" t="s">
        <v>127</v>
      </c>
      <c r="E221" s="140" t="s">
        <v>123</v>
      </c>
      <c r="F221" s="330"/>
      <c r="G221" s="330"/>
      <c r="H221" s="330"/>
      <c r="I221" s="329">
        <v>222534.24600000001</v>
      </c>
      <c r="J221" s="329">
        <v>138420.85399999999</v>
      </c>
      <c r="K221" s="329">
        <v>165625</v>
      </c>
      <c r="L221" s="337">
        <v>71707</v>
      </c>
      <c r="M221" s="337">
        <v>89974</v>
      </c>
      <c r="N221" s="329">
        <v>32155</v>
      </c>
    </row>
    <row r="222" spans="1:14" ht="14.45">
      <c r="A222" s="123" t="s">
        <v>133</v>
      </c>
      <c r="B222" s="122" t="s">
        <v>131</v>
      </c>
      <c r="C222" s="122" t="s">
        <v>65</v>
      </c>
      <c r="D222" s="122" t="s">
        <v>127</v>
      </c>
      <c r="E222" s="140" t="s">
        <v>123</v>
      </c>
      <c r="F222" s="330"/>
      <c r="G222" s="330"/>
      <c r="H222" s="330"/>
      <c r="I222" s="329">
        <v>732900</v>
      </c>
      <c r="J222" s="329">
        <v>643039.38</v>
      </c>
      <c r="K222" s="329">
        <v>802290</v>
      </c>
      <c r="L222" s="337">
        <v>779331.46</v>
      </c>
      <c r="M222" s="337">
        <v>843916</v>
      </c>
      <c r="N222" s="329">
        <v>1123751</v>
      </c>
    </row>
    <row r="223" spans="1:14" ht="14.45">
      <c r="A223" s="122" t="s">
        <v>134</v>
      </c>
      <c r="B223" s="122" t="s">
        <v>131</v>
      </c>
      <c r="C223" s="122" t="s">
        <v>65</v>
      </c>
      <c r="D223" s="122" t="s">
        <v>127</v>
      </c>
      <c r="E223" s="140" t="s">
        <v>123</v>
      </c>
      <c r="F223" s="329">
        <v>107484852</v>
      </c>
      <c r="G223" s="329">
        <v>102163687.48</v>
      </c>
      <c r="H223" s="329">
        <v>101627001.4055001</v>
      </c>
      <c r="I223" s="329">
        <v>89386185.228999898</v>
      </c>
      <c r="J223" s="329">
        <v>72655696</v>
      </c>
      <c r="K223" s="329">
        <v>83217162</v>
      </c>
      <c r="L223" s="337">
        <v>88645261</v>
      </c>
      <c r="M223" s="337">
        <v>89869816</v>
      </c>
      <c r="N223" s="329">
        <v>93860548</v>
      </c>
    </row>
    <row r="224" spans="1:14" ht="14.45">
      <c r="A224" s="122" t="s">
        <v>135</v>
      </c>
      <c r="B224" s="122" t="s">
        <v>136</v>
      </c>
      <c r="C224" s="122" t="s">
        <v>65</v>
      </c>
      <c r="D224" s="122" t="s">
        <v>127</v>
      </c>
      <c r="E224" s="140" t="s">
        <v>123</v>
      </c>
      <c r="F224" s="329">
        <v>43916599.171999998</v>
      </c>
      <c r="G224" s="329">
        <v>43940164.991999999</v>
      </c>
      <c r="H224" s="329">
        <v>43239629.32</v>
      </c>
      <c r="I224" s="329">
        <v>36835463.705600001</v>
      </c>
      <c r="J224" s="329">
        <v>35709364.950000003</v>
      </c>
      <c r="K224" s="329">
        <v>35703465</v>
      </c>
      <c r="L224" s="337">
        <v>35355984.192000002</v>
      </c>
      <c r="M224" s="337">
        <v>33684935</v>
      </c>
      <c r="N224" s="329">
        <v>40612125</v>
      </c>
    </row>
    <row r="225" spans="1:14" ht="14.45">
      <c r="A225" s="123" t="s">
        <v>137</v>
      </c>
      <c r="B225" s="122" t="s">
        <v>136</v>
      </c>
      <c r="C225" s="122" t="s">
        <v>65</v>
      </c>
      <c r="D225" s="122" t="s">
        <v>127</v>
      </c>
      <c r="E225" s="140" t="s">
        <v>123</v>
      </c>
      <c r="F225" s="330"/>
      <c r="G225" s="330"/>
      <c r="H225" s="330"/>
      <c r="I225" s="330"/>
      <c r="J225" s="329">
        <v>13643000</v>
      </c>
      <c r="K225" s="329">
        <v>14710000</v>
      </c>
      <c r="L225" s="337">
        <v>16318073.6</v>
      </c>
      <c r="M225" s="330"/>
      <c r="N225" s="330"/>
    </row>
    <row r="226" spans="1:14" ht="14.45">
      <c r="A226" s="122" t="s">
        <v>241</v>
      </c>
      <c r="B226" s="122" t="s">
        <v>136</v>
      </c>
      <c r="C226" s="122" t="s">
        <v>65</v>
      </c>
      <c r="D226" s="122" t="s">
        <v>127</v>
      </c>
      <c r="E226" s="140" t="s">
        <v>123</v>
      </c>
      <c r="F226" s="329">
        <v>146732728.5925</v>
      </c>
      <c r="G226" s="329">
        <v>137415095</v>
      </c>
      <c r="H226" s="329">
        <v>137967761.78550142</v>
      </c>
      <c r="I226" s="329">
        <v>132973098</v>
      </c>
      <c r="J226" s="329">
        <v>149626963</v>
      </c>
      <c r="K226" s="329">
        <v>142377036</v>
      </c>
      <c r="L226" s="337">
        <v>137209511</v>
      </c>
      <c r="M226" s="337">
        <v>133098347</v>
      </c>
      <c r="N226" s="329">
        <v>125336779</v>
      </c>
    </row>
    <row r="227" spans="1:14" ht="14.45">
      <c r="A227" s="122" t="s">
        <v>242</v>
      </c>
      <c r="B227" s="122" t="s">
        <v>141</v>
      </c>
      <c r="C227" s="122" t="s">
        <v>65</v>
      </c>
      <c r="D227" s="122" t="s">
        <v>127</v>
      </c>
      <c r="E227" s="140" t="s">
        <v>123</v>
      </c>
      <c r="F227" s="329">
        <v>107060564.10064317</v>
      </c>
      <c r="G227" s="329">
        <v>104276047.99906699</v>
      </c>
      <c r="H227" s="329">
        <v>111870657.97370984</v>
      </c>
      <c r="I227" s="329">
        <v>110725935</v>
      </c>
      <c r="J227" s="329">
        <v>107664795.36640002</v>
      </c>
      <c r="K227" s="329">
        <v>106320721</v>
      </c>
      <c r="L227" s="337">
        <v>102034943.74999999</v>
      </c>
      <c r="M227" s="337">
        <v>80953473</v>
      </c>
      <c r="N227" s="329">
        <v>74468371</v>
      </c>
    </row>
    <row r="228" spans="1:14" ht="14.45">
      <c r="A228" s="122" t="s">
        <v>243</v>
      </c>
      <c r="B228" s="122" t="s">
        <v>143</v>
      </c>
      <c r="C228" s="122" t="s">
        <v>65</v>
      </c>
      <c r="D228" s="122" t="s">
        <v>127</v>
      </c>
      <c r="E228" s="140" t="s">
        <v>123</v>
      </c>
      <c r="F228" s="329">
        <v>43205379</v>
      </c>
      <c r="G228" s="329">
        <v>43652205.996036381</v>
      </c>
      <c r="H228" s="329">
        <v>41578921.461818181</v>
      </c>
      <c r="I228" s="329">
        <v>34925560</v>
      </c>
      <c r="J228" s="329">
        <v>27089729.199999996</v>
      </c>
      <c r="K228" s="329">
        <v>30832361</v>
      </c>
      <c r="L228" s="337">
        <v>29413503.731131718</v>
      </c>
      <c r="M228" s="337">
        <v>30513096</v>
      </c>
      <c r="N228" s="329">
        <v>30178543</v>
      </c>
    </row>
    <row r="229" spans="1:14" ht="14.45">
      <c r="A229" s="122" t="s">
        <v>144</v>
      </c>
      <c r="B229" s="122" t="s">
        <v>145</v>
      </c>
      <c r="C229" s="122" t="s">
        <v>65</v>
      </c>
      <c r="D229" s="122" t="s">
        <v>127</v>
      </c>
      <c r="E229" s="140" t="s">
        <v>123</v>
      </c>
      <c r="F229" s="329">
        <v>204121939.2904</v>
      </c>
      <c r="G229" s="329">
        <v>195598103.59</v>
      </c>
      <c r="H229" s="329">
        <v>182824147.69999999</v>
      </c>
      <c r="I229" s="329">
        <v>177871801.78334197</v>
      </c>
      <c r="J229" s="329">
        <v>182333085.11920002</v>
      </c>
      <c r="K229" s="329">
        <v>185506866</v>
      </c>
      <c r="L229" s="337">
        <v>173871466.76889995</v>
      </c>
      <c r="M229" s="337">
        <v>153389823</v>
      </c>
      <c r="N229" s="329">
        <v>167835091</v>
      </c>
    </row>
    <row r="230" spans="1:14" ht="14.45">
      <c r="A230" s="122" t="s">
        <v>146</v>
      </c>
      <c r="B230" s="122" t="s">
        <v>147</v>
      </c>
      <c r="C230" s="122" t="s">
        <v>65</v>
      </c>
      <c r="D230" s="122" t="s">
        <v>127</v>
      </c>
      <c r="E230" s="140" t="s">
        <v>123</v>
      </c>
      <c r="F230" s="329">
        <v>146159401.19999999</v>
      </c>
      <c r="G230" s="329">
        <v>151539010.76794004</v>
      </c>
      <c r="H230" s="329">
        <v>149750267.8523328</v>
      </c>
      <c r="I230" s="329">
        <v>133178336.82393089</v>
      </c>
      <c r="J230" s="329">
        <v>134698116</v>
      </c>
      <c r="K230" s="329">
        <v>132570387</v>
      </c>
      <c r="L230" s="337">
        <v>120465779.16172068</v>
      </c>
      <c r="M230" s="337">
        <v>125628503</v>
      </c>
      <c r="N230" s="329">
        <v>117042229</v>
      </c>
    </row>
    <row r="231" spans="1:14" ht="14.45">
      <c r="A231" s="122" t="s">
        <v>148</v>
      </c>
      <c r="B231" s="122" t="s">
        <v>131</v>
      </c>
      <c r="C231" s="122" t="s">
        <v>81</v>
      </c>
      <c r="D231" s="122" t="s">
        <v>127</v>
      </c>
      <c r="E231" s="122" t="s">
        <v>123</v>
      </c>
      <c r="F231" s="330"/>
      <c r="G231" s="330"/>
      <c r="H231" s="330"/>
      <c r="I231" s="330"/>
      <c r="J231" s="330"/>
      <c r="K231" s="330"/>
      <c r="L231" s="341"/>
      <c r="M231" s="341"/>
      <c r="N231" s="329">
        <v>113151</v>
      </c>
    </row>
    <row r="232" spans="1:14" ht="14.45">
      <c r="A232" s="122" t="s">
        <v>150</v>
      </c>
      <c r="B232" s="122" t="s">
        <v>131</v>
      </c>
      <c r="C232" s="122" t="s">
        <v>81</v>
      </c>
      <c r="D232" s="122" t="s">
        <v>127</v>
      </c>
      <c r="E232" s="122" t="s">
        <v>123</v>
      </c>
      <c r="F232" s="330"/>
      <c r="G232" s="330"/>
      <c r="H232" s="330"/>
      <c r="I232" s="330"/>
      <c r="J232" s="330"/>
      <c r="K232" s="330"/>
      <c r="L232" s="341"/>
      <c r="M232" s="341"/>
      <c r="N232" s="329">
        <v>534445</v>
      </c>
    </row>
    <row r="233" spans="1:14" ht="14.45">
      <c r="A233" s="122" t="s">
        <v>151</v>
      </c>
      <c r="B233" s="122" t="s">
        <v>131</v>
      </c>
      <c r="C233" s="122" t="s">
        <v>81</v>
      </c>
      <c r="D233" s="122" t="s">
        <v>127</v>
      </c>
      <c r="E233" s="122" t="s">
        <v>123</v>
      </c>
      <c r="F233" s="330"/>
      <c r="G233" s="330"/>
      <c r="H233" s="330"/>
      <c r="I233" s="330"/>
      <c r="J233" s="330"/>
      <c r="K233" s="330"/>
      <c r="L233" s="341"/>
      <c r="M233" s="341"/>
      <c r="N233" s="329">
        <v>270204</v>
      </c>
    </row>
    <row r="234" spans="1:14" ht="14.45">
      <c r="A234" s="122" t="s">
        <v>152</v>
      </c>
      <c r="B234" s="122" t="s">
        <v>131</v>
      </c>
      <c r="C234" s="122" t="s">
        <v>81</v>
      </c>
      <c r="D234" s="122" t="s">
        <v>127</v>
      </c>
      <c r="E234" s="122" t="s">
        <v>123</v>
      </c>
      <c r="F234" s="330"/>
      <c r="G234" s="330"/>
      <c r="H234" s="330"/>
      <c r="I234" s="330"/>
      <c r="J234" s="330"/>
      <c r="K234" s="330"/>
      <c r="L234" s="341"/>
      <c r="M234" s="341"/>
      <c r="N234" s="329"/>
    </row>
    <row r="235" spans="1:14" ht="14.45">
      <c r="A235" s="123" t="s">
        <v>153</v>
      </c>
      <c r="B235" s="122" t="s">
        <v>131</v>
      </c>
      <c r="C235" s="122" t="s">
        <v>81</v>
      </c>
      <c r="D235" s="122" t="s">
        <v>127</v>
      </c>
      <c r="E235" s="140" t="s">
        <v>123</v>
      </c>
      <c r="F235" s="330"/>
      <c r="G235" s="329">
        <v>1991957.0999999999</v>
      </c>
      <c r="H235" s="329">
        <v>2285142.06</v>
      </c>
      <c r="I235" s="329">
        <v>2764874.3</v>
      </c>
      <c r="J235" s="329">
        <v>1520026</v>
      </c>
      <c r="K235" s="329">
        <v>1520026</v>
      </c>
      <c r="L235" s="337">
        <v>2686829.8</v>
      </c>
      <c r="M235" s="337">
        <v>2079485</v>
      </c>
      <c r="N235" s="329">
        <v>2581572</v>
      </c>
    </row>
    <row r="236" spans="1:14" ht="14.45">
      <c r="A236" s="122" t="s">
        <v>155</v>
      </c>
      <c r="B236" s="122" t="s">
        <v>147</v>
      </c>
      <c r="C236" s="122" t="s">
        <v>81</v>
      </c>
      <c r="D236" s="122" t="s">
        <v>127</v>
      </c>
      <c r="E236" s="140" t="s">
        <v>123</v>
      </c>
      <c r="F236" s="329">
        <v>1368091.9949748747</v>
      </c>
      <c r="G236" s="329">
        <v>1368091.9949748747</v>
      </c>
      <c r="H236" s="329">
        <v>1332128.76</v>
      </c>
      <c r="I236" s="329">
        <v>1421977.32</v>
      </c>
      <c r="J236" s="329">
        <v>12740</v>
      </c>
      <c r="K236" s="329">
        <v>12740</v>
      </c>
      <c r="L236" s="337"/>
      <c r="M236" s="337"/>
      <c r="N236" s="329"/>
    </row>
    <row r="237" spans="1:14" ht="14.45">
      <c r="A237" s="122" t="s">
        <v>156</v>
      </c>
      <c r="B237" s="122" t="s">
        <v>147</v>
      </c>
      <c r="C237" s="122" t="s">
        <v>81</v>
      </c>
      <c r="D237" s="122" t="s">
        <v>127</v>
      </c>
      <c r="E237" s="140" t="s">
        <v>123</v>
      </c>
      <c r="F237" s="329">
        <v>3350143.7147303182</v>
      </c>
      <c r="G237" s="329">
        <v>3350143.7147303182</v>
      </c>
      <c r="H237" s="329">
        <v>3121461.4819999998</v>
      </c>
      <c r="I237" s="329">
        <v>2940907.7860000003</v>
      </c>
      <c r="J237" s="329">
        <v>2516174</v>
      </c>
      <c r="K237" s="329">
        <v>2516174</v>
      </c>
      <c r="L237" s="337">
        <v>1985665.1</v>
      </c>
      <c r="M237" s="337">
        <v>1561549</v>
      </c>
      <c r="N237" s="329">
        <v>1640034</v>
      </c>
    </row>
    <row r="238" spans="1:14" ht="14.45">
      <c r="A238" s="122" t="s">
        <v>157</v>
      </c>
      <c r="B238" s="122" t="s">
        <v>147</v>
      </c>
      <c r="C238" s="122" t="s">
        <v>81</v>
      </c>
      <c r="D238" s="122" t="s">
        <v>127</v>
      </c>
      <c r="E238" s="140" t="s">
        <v>123</v>
      </c>
      <c r="F238" s="329">
        <v>112164.88107202681</v>
      </c>
      <c r="G238" s="329">
        <v>112164.88107202681</v>
      </c>
      <c r="H238" s="329">
        <v>85554.36</v>
      </c>
      <c r="I238" s="329">
        <v>73688.639999999999</v>
      </c>
      <c r="J238" s="329">
        <v>0</v>
      </c>
      <c r="K238" s="329">
        <v>0</v>
      </c>
      <c r="L238" s="330"/>
      <c r="M238" s="330"/>
      <c r="N238" s="330"/>
    </row>
    <row r="239" spans="1:14" ht="14.45">
      <c r="A239" s="122" t="s">
        <v>158</v>
      </c>
      <c r="B239" s="122" t="s">
        <v>147</v>
      </c>
      <c r="C239" s="122" t="s">
        <v>81</v>
      </c>
      <c r="D239" s="122" t="s">
        <v>127</v>
      </c>
      <c r="E239" s="140" t="s">
        <v>123</v>
      </c>
      <c r="F239" s="329">
        <v>12818</v>
      </c>
      <c r="G239" s="329">
        <v>12818</v>
      </c>
      <c r="H239" s="329">
        <v>11934</v>
      </c>
      <c r="I239" s="329">
        <v>6885</v>
      </c>
      <c r="J239" s="329">
        <v>11270</v>
      </c>
      <c r="K239" s="329">
        <v>11270</v>
      </c>
      <c r="L239" s="337">
        <v>11270</v>
      </c>
      <c r="M239" s="337">
        <v>11270</v>
      </c>
      <c r="N239" s="329"/>
    </row>
    <row r="240" spans="1:14" ht="14.45">
      <c r="A240" s="122" t="s">
        <v>159</v>
      </c>
      <c r="B240" s="122" t="s">
        <v>147</v>
      </c>
      <c r="C240" s="122" t="s">
        <v>81</v>
      </c>
      <c r="D240" s="122" t="s">
        <v>127</v>
      </c>
      <c r="E240" s="140" t="s">
        <v>123</v>
      </c>
      <c r="F240" s="329">
        <v>2543723.8864120608</v>
      </c>
      <c r="G240" s="329">
        <v>2543723.8864120608</v>
      </c>
      <c r="H240" s="329">
        <v>2560162.6889999998</v>
      </c>
      <c r="I240" s="329">
        <v>2246416.0329999998</v>
      </c>
      <c r="J240" s="329">
        <v>1938942</v>
      </c>
      <c r="K240" s="329">
        <v>1938942</v>
      </c>
      <c r="L240" s="337">
        <v>2209105</v>
      </c>
      <c r="M240" s="337">
        <v>1907124</v>
      </c>
      <c r="N240" s="329">
        <v>1647135</v>
      </c>
    </row>
    <row r="241" spans="1:14" ht="14.45">
      <c r="A241" s="122" t="s">
        <v>160</v>
      </c>
      <c r="B241" s="122" t="s">
        <v>147</v>
      </c>
      <c r="C241" s="122" t="s">
        <v>81</v>
      </c>
      <c r="D241" s="122" t="s">
        <v>127</v>
      </c>
      <c r="E241" s="140" t="s">
        <v>123</v>
      </c>
      <c r="F241" s="329">
        <v>1233579.800670017</v>
      </c>
      <c r="G241" s="329">
        <v>1233579.800670017</v>
      </c>
      <c r="H241" s="329">
        <v>1290615.6000000001</v>
      </c>
      <c r="I241" s="329">
        <v>772325.64</v>
      </c>
      <c r="J241" s="329">
        <v>18620</v>
      </c>
      <c r="K241" s="329">
        <v>18620</v>
      </c>
      <c r="L241" s="330"/>
      <c r="M241" s="330"/>
      <c r="N241" s="330"/>
    </row>
    <row r="242" spans="1:14" ht="14.45">
      <c r="A242" s="122" t="s">
        <v>161</v>
      </c>
      <c r="B242" s="122" t="s">
        <v>147</v>
      </c>
      <c r="C242" s="122" t="s">
        <v>81</v>
      </c>
      <c r="D242" s="122" t="s">
        <v>127</v>
      </c>
      <c r="E242" s="140" t="s">
        <v>123</v>
      </c>
      <c r="F242" s="329">
        <v>2223733.6103333337</v>
      </c>
      <c r="G242" s="329">
        <v>2223733.6103333337</v>
      </c>
      <c r="H242" s="329">
        <v>2300936.85</v>
      </c>
      <c r="I242" s="329">
        <v>2167096.7620000001</v>
      </c>
      <c r="J242" s="329">
        <v>1791141</v>
      </c>
      <c r="K242" s="329">
        <v>1791141</v>
      </c>
      <c r="L242" s="337">
        <v>2468566.9</v>
      </c>
      <c r="M242" s="337">
        <v>2355177</v>
      </c>
      <c r="N242" s="329">
        <v>1864904</v>
      </c>
    </row>
    <row r="243" spans="1:14" ht="14.45">
      <c r="A243" s="122" t="s">
        <v>162</v>
      </c>
      <c r="B243" s="122" t="s">
        <v>147</v>
      </c>
      <c r="C243" s="122" t="s">
        <v>81</v>
      </c>
      <c r="D243" s="122" t="s">
        <v>127</v>
      </c>
      <c r="E243" s="140" t="s">
        <v>123</v>
      </c>
      <c r="F243" s="329">
        <v>809548.32495812385</v>
      </c>
      <c r="G243" s="329">
        <v>809548.32495812385</v>
      </c>
      <c r="H243" s="329">
        <v>0</v>
      </c>
      <c r="I243" s="330"/>
      <c r="J243" s="330"/>
      <c r="K243" s="330"/>
      <c r="L243" s="330"/>
      <c r="M243" s="330"/>
      <c r="N243" s="330"/>
    </row>
    <row r="244" spans="1:14" ht="14.45">
      <c r="A244" s="123" t="s">
        <v>163</v>
      </c>
      <c r="B244" s="122" t="s">
        <v>147</v>
      </c>
      <c r="C244" s="122" t="s">
        <v>81</v>
      </c>
      <c r="D244" s="122" t="s">
        <v>127</v>
      </c>
      <c r="E244" s="140" t="s">
        <v>123</v>
      </c>
      <c r="F244" s="330"/>
      <c r="G244" s="330"/>
      <c r="H244" s="330"/>
      <c r="I244" s="330"/>
      <c r="J244" s="329">
        <v>28420</v>
      </c>
      <c r="K244" s="329">
        <v>28420</v>
      </c>
      <c r="L244" s="330"/>
      <c r="M244" s="330"/>
      <c r="N244" s="330"/>
    </row>
    <row r="245" spans="1:14" ht="14.45">
      <c r="A245" s="122" t="s">
        <v>165</v>
      </c>
      <c r="B245" s="122" t="s">
        <v>147</v>
      </c>
      <c r="C245" s="122" t="s">
        <v>81</v>
      </c>
      <c r="D245" s="122" t="s">
        <v>127</v>
      </c>
      <c r="E245" s="140" t="s">
        <v>123</v>
      </c>
      <c r="F245" s="329">
        <v>34017</v>
      </c>
      <c r="G245" s="329">
        <v>34017</v>
      </c>
      <c r="H245" s="329">
        <v>32130</v>
      </c>
      <c r="I245" s="329">
        <v>29376</v>
      </c>
      <c r="J245" s="330"/>
      <c r="K245" s="330"/>
      <c r="L245" s="337">
        <v>23520</v>
      </c>
      <c r="M245" s="337">
        <v>19110</v>
      </c>
      <c r="N245" s="329">
        <v>16170</v>
      </c>
    </row>
    <row r="246" spans="1:14" ht="14.45">
      <c r="A246" s="124" t="s">
        <v>166</v>
      </c>
      <c r="B246" s="66"/>
      <c r="C246" s="66"/>
      <c r="D246" s="66"/>
      <c r="E246" s="66"/>
      <c r="F246" s="134"/>
      <c r="G246" s="134"/>
      <c r="H246" s="134"/>
      <c r="I246" s="134"/>
      <c r="J246" s="134"/>
      <c r="K246" s="134"/>
      <c r="L246" s="338"/>
      <c r="M246" s="338"/>
      <c r="N246" s="361"/>
    </row>
    <row r="247" spans="1:14" ht="14.45">
      <c r="A247" s="122" t="s">
        <v>167</v>
      </c>
      <c r="B247" s="122" t="s">
        <v>166</v>
      </c>
      <c r="C247" s="122" t="s">
        <v>65</v>
      </c>
      <c r="D247" s="122" t="s">
        <v>166</v>
      </c>
      <c r="E247" s="140" t="s">
        <v>123</v>
      </c>
      <c r="F247" s="329">
        <v>13493919.800000001</v>
      </c>
      <c r="G247" s="329">
        <v>21831783</v>
      </c>
      <c r="H247" s="329">
        <v>29738886.531405836</v>
      </c>
      <c r="I247" s="329">
        <v>45037111</v>
      </c>
      <c r="J247" s="329">
        <v>48429052</v>
      </c>
      <c r="K247" s="329">
        <v>0</v>
      </c>
      <c r="L247" s="330"/>
      <c r="M247" s="330"/>
      <c r="N247" s="330"/>
    </row>
    <row r="248" spans="1:14" ht="14.45">
      <c r="A248" s="122" t="s">
        <v>168</v>
      </c>
      <c r="B248" s="122" t="s">
        <v>166</v>
      </c>
      <c r="C248" s="122" t="s">
        <v>65</v>
      </c>
      <c r="D248" s="122" t="s">
        <v>166</v>
      </c>
      <c r="E248" s="140" t="s">
        <v>123</v>
      </c>
      <c r="F248" s="329">
        <v>2769293.7</v>
      </c>
      <c r="G248" s="330"/>
      <c r="H248" s="330"/>
      <c r="I248" s="330"/>
      <c r="J248" s="330"/>
      <c r="K248" s="330"/>
      <c r="L248" s="330"/>
      <c r="M248" s="330"/>
      <c r="N248" s="330"/>
    </row>
    <row r="249" spans="1:14" ht="14.45">
      <c r="A249" s="122" t="s">
        <v>169</v>
      </c>
      <c r="B249" s="122" t="s">
        <v>166</v>
      </c>
      <c r="C249" s="122" t="s">
        <v>65</v>
      </c>
      <c r="D249" s="122" t="s">
        <v>166</v>
      </c>
      <c r="E249" s="140" t="s">
        <v>123</v>
      </c>
      <c r="F249" s="329">
        <v>10427030.6</v>
      </c>
      <c r="G249" s="329">
        <v>11869537</v>
      </c>
      <c r="H249" s="329">
        <v>19777419.140079997</v>
      </c>
      <c r="I249" s="329">
        <v>25773318.5</v>
      </c>
      <c r="J249" s="329">
        <v>17936774.899999999</v>
      </c>
      <c r="K249" s="329">
        <v>0</v>
      </c>
      <c r="L249" s="330"/>
      <c r="M249" s="330"/>
      <c r="N249" s="330"/>
    </row>
    <row r="250" spans="1:14" ht="14.45">
      <c r="A250" s="124" t="s">
        <v>170</v>
      </c>
      <c r="B250" s="66"/>
      <c r="C250" s="66"/>
      <c r="D250" s="66"/>
      <c r="E250" s="66"/>
      <c r="F250" s="134"/>
      <c r="G250" s="134"/>
      <c r="H250" s="134"/>
      <c r="I250" s="134"/>
      <c r="J250" s="134"/>
      <c r="K250" s="134"/>
      <c r="L250" s="338"/>
      <c r="M250" s="338"/>
      <c r="N250" s="361"/>
    </row>
    <row r="251" spans="1:14" ht="14.45">
      <c r="A251" s="122" t="s">
        <v>171</v>
      </c>
      <c r="B251" s="122" t="s">
        <v>172</v>
      </c>
      <c r="C251" s="122" t="s">
        <v>65</v>
      </c>
      <c r="D251" s="122" t="s">
        <v>173</v>
      </c>
      <c r="E251" s="140" t="s">
        <v>123</v>
      </c>
      <c r="F251" s="329">
        <v>4089154.55</v>
      </c>
      <c r="G251" s="329">
        <v>4125388</v>
      </c>
      <c r="H251" s="329">
        <v>4849131</v>
      </c>
      <c r="I251" s="329">
        <v>4439018</v>
      </c>
      <c r="J251" s="329">
        <v>2972258</v>
      </c>
      <c r="K251" s="329">
        <v>2918575</v>
      </c>
      <c r="L251" s="337">
        <v>3328128</v>
      </c>
      <c r="M251" s="337">
        <v>3206133</v>
      </c>
      <c r="N251" s="329">
        <v>2655838</v>
      </c>
    </row>
    <row r="252" spans="1:14" ht="14.45">
      <c r="A252" s="123" t="s">
        <v>174</v>
      </c>
      <c r="B252" s="122" t="s">
        <v>175</v>
      </c>
      <c r="C252" s="122" t="s">
        <v>65</v>
      </c>
      <c r="D252" s="122" t="s">
        <v>173</v>
      </c>
      <c r="E252" s="140" t="s">
        <v>123</v>
      </c>
      <c r="F252" s="330"/>
      <c r="G252" s="330"/>
      <c r="H252" s="329">
        <v>104813.1</v>
      </c>
      <c r="I252" s="329">
        <v>762342.9</v>
      </c>
      <c r="J252" s="329">
        <v>755572</v>
      </c>
      <c r="K252" s="329">
        <v>877897</v>
      </c>
      <c r="L252" s="337">
        <v>803622.88799999992</v>
      </c>
      <c r="M252" s="337">
        <v>23206</v>
      </c>
      <c r="N252" s="330"/>
    </row>
    <row r="253" spans="1:14" ht="14.45">
      <c r="A253" s="123" t="s">
        <v>177</v>
      </c>
      <c r="B253" s="122" t="s">
        <v>178</v>
      </c>
      <c r="C253" s="122" t="s">
        <v>65</v>
      </c>
      <c r="D253" s="122" t="s">
        <v>173</v>
      </c>
      <c r="E253" s="140" t="s">
        <v>123</v>
      </c>
      <c r="F253" s="330"/>
      <c r="G253" s="330"/>
      <c r="H253" s="329">
        <v>1264549.5</v>
      </c>
      <c r="I253" s="329">
        <v>925161.89999999991</v>
      </c>
      <c r="J253" s="329">
        <v>926878</v>
      </c>
      <c r="K253" s="329">
        <v>2110152</v>
      </c>
      <c r="L253" s="337">
        <v>1807456.8599999999</v>
      </c>
      <c r="M253" s="337">
        <v>1811063</v>
      </c>
      <c r="N253" s="329">
        <v>2148860</v>
      </c>
    </row>
    <row r="254" spans="1:14" ht="14.45">
      <c r="A254" s="123" t="s">
        <v>180</v>
      </c>
      <c r="B254" s="122" t="s">
        <v>181</v>
      </c>
      <c r="C254" s="122" t="s">
        <v>182</v>
      </c>
      <c r="D254" s="122" t="s">
        <v>173</v>
      </c>
      <c r="E254" s="140" t="s">
        <v>123</v>
      </c>
      <c r="F254" s="330"/>
      <c r="G254" s="330"/>
      <c r="H254" s="329">
        <v>33816768</v>
      </c>
      <c r="I254" s="329">
        <v>15408170.35</v>
      </c>
      <c r="J254" s="329">
        <v>12613103</v>
      </c>
      <c r="K254" s="329">
        <v>15655463</v>
      </c>
      <c r="L254" s="337">
        <v>15860816</v>
      </c>
      <c r="M254" s="337">
        <v>16614552</v>
      </c>
      <c r="N254" s="329">
        <v>15716505</v>
      </c>
    </row>
    <row r="255" spans="1:14" ht="14.45">
      <c r="A255" s="122" t="s">
        <v>183</v>
      </c>
      <c r="B255" s="122" t="s">
        <v>181</v>
      </c>
      <c r="C255" s="122" t="s">
        <v>65</v>
      </c>
      <c r="D255" s="122" t="s">
        <v>173</v>
      </c>
      <c r="E255" s="140" t="s">
        <v>123</v>
      </c>
      <c r="F255" s="329">
        <v>494372908.54905999</v>
      </c>
      <c r="G255" s="329">
        <v>488066793.0413</v>
      </c>
      <c r="H255" s="329">
        <v>415328015.39231998</v>
      </c>
      <c r="I255" s="329">
        <v>395445299.42259997</v>
      </c>
      <c r="J255" s="329">
        <v>313470537.64226002</v>
      </c>
      <c r="K255" s="329">
        <v>341749011</v>
      </c>
      <c r="L255" s="337">
        <v>351336775.37228</v>
      </c>
      <c r="M255" s="337">
        <v>360586462</v>
      </c>
      <c r="N255" s="329">
        <v>349144714.49269527</v>
      </c>
    </row>
    <row r="256" spans="1:14" ht="14.45">
      <c r="A256" s="122" t="s">
        <v>184</v>
      </c>
      <c r="B256" s="122" t="s">
        <v>181</v>
      </c>
      <c r="C256" s="122" t="s">
        <v>65</v>
      </c>
      <c r="D256" s="122" t="s">
        <v>173</v>
      </c>
      <c r="E256" s="140" t="s">
        <v>123</v>
      </c>
      <c r="F256" s="329">
        <v>27184280</v>
      </c>
      <c r="G256" s="329">
        <v>23953911</v>
      </c>
      <c r="H256" s="329">
        <v>23536713</v>
      </c>
      <c r="I256" s="329">
        <v>21662185.605544899</v>
      </c>
      <c r="J256" s="329">
        <v>12986109</v>
      </c>
      <c r="K256" s="329">
        <v>4393397</v>
      </c>
      <c r="L256" s="330"/>
      <c r="M256" s="330"/>
      <c r="N256" s="330"/>
    </row>
    <row r="257" spans="1:14" ht="14.45">
      <c r="A257" s="123" t="s">
        <v>185</v>
      </c>
      <c r="B257" s="122" t="s">
        <v>181</v>
      </c>
      <c r="C257" s="122" t="s">
        <v>65</v>
      </c>
      <c r="D257" s="122" t="s">
        <v>173</v>
      </c>
      <c r="E257" s="140" t="s">
        <v>123</v>
      </c>
      <c r="F257" s="330"/>
      <c r="G257" s="330"/>
      <c r="H257" s="330"/>
      <c r="I257" s="330"/>
      <c r="J257" s="329">
        <v>624786</v>
      </c>
      <c r="K257" s="329">
        <v>0</v>
      </c>
      <c r="L257" s="330"/>
      <c r="M257" s="330"/>
      <c r="N257" s="330"/>
    </row>
    <row r="258" spans="1:14" ht="14.45">
      <c r="A258" s="122" t="s">
        <v>187</v>
      </c>
      <c r="B258" s="122" t="s">
        <v>181</v>
      </c>
      <c r="C258" s="122" t="s">
        <v>65</v>
      </c>
      <c r="D258" s="122" t="s">
        <v>173</v>
      </c>
      <c r="E258" s="140" t="s">
        <v>123</v>
      </c>
      <c r="F258" s="329">
        <v>39247359.876000002</v>
      </c>
      <c r="G258" s="329">
        <v>36176061.597672001</v>
      </c>
      <c r="H258" s="329">
        <v>30763959.660999998</v>
      </c>
      <c r="I258" s="329">
        <v>25911463.078000002</v>
      </c>
      <c r="J258" s="329">
        <v>15462623.724396</v>
      </c>
      <c r="K258" s="329">
        <v>16413272.310000001</v>
      </c>
      <c r="L258" s="337">
        <v>21534738</v>
      </c>
      <c r="M258" s="337">
        <v>16761174</v>
      </c>
      <c r="N258" s="329">
        <v>15612596</v>
      </c>
    </row>
    <row r="259" spans="1:14" ht="14.45">
      <c r="A259" s="122" t="s">
        <v>188</v>
      </c>
      <c r="B259" s="122" t="s">
        <v>181</v>
      </c>
      <c r="C259" s="122" t="s">
        <v>65</v>
      </c>
      <c r="D259" s="122" t="s">
        <v>173</v>
      </c>
      <c r="E259" s="140" t="s">
        <v>123</v>
      </c>
      <c r="F259" s="329">
        <v>113618081.8</v>
      </c>
      <c r="G259" s="329">
        <v>115117348.16214903</v>
      </c>
      <c r="H259" s="329">
        <v>114139701</v>
      </c>
      <c r="I259" s="329">
        <v>100501893.08941251</v>
      </c>
      <c r="J259" s="329">
        <v>72772222.259744003</v>
      </c>
      <c r="K259" s="329">
        <v>84407585</v>
      </c>
      <c r="L259" s="337">
        <v>91200610</v>
      </c>
      <c r="M259" s="337">
        <v>96958160</v>
      </c>
      <c r="N259" s="329">
        <v>85797488</v>
      </c>
    </row>
    <row r="260" spans="1:14" ht="14.45">
      <c r="A260" s="122" t="s">
        <v>189</v>
      </c>
      <c r="B260" s="122" t="s">
        <v>181</v>
      </c>
      <c r="C260" s="122" t="s">
        <v>81</v>
      </c>
      <c r="D260" s="122" t="s">
        <v>173</v>
      </c>
      <c r="E260" s="140" t="s">
        <v>123</v>
      </c>
      <c r="F260" s="330"/>
      <c r="G260" s="330"/>
      <c r="H260" s="330"/>
      <c r="I260" s="330"/>
      <c r="J260" s="330"/>
      <c r="K260" s="330"/>
      <c r="L260" s="330"/>
      <c r="M260" s="337">
        <v>859964</v>
      </c>
      <c r="N260" s="329">
        <v>685487</v>
      </c>
    </row>
    <row r="261" spans="1:14" ht="14.45">
      <c r="A261" s="122" t="s">
        <v>190</v>
      </c>
      <c r="B261" s="122" t="s">
        <v>181</v>
      </c>
      <c r="C261" s="122" t="s">
        <v>83</v>
      </c>
      <c r="D261" s="122" t="s">
        <v>173</v>
      </c>
      <c r="E261" s="140" t="s">
        <v>123</v>
      </c>
      <c r="F261" s="329">
        <v>5481214</v>
      </c>
      <c r="G261" s="329">
        <v>3434936.4</v>
      </c>
      <c r="H261" s="329">
        <v>3003447.6</v>
      </c>
      <c r="I261" s="329">
        <v>3071170</v>
      </c>
      <c r="J261" s="329">
        <v>1999519</v>
      </c>
      <c r="K261" s="329">
        <v>1738198.8770760002</v>
      </c>
      <c r="L261" s="337">
        <v>1017032</v>
      </c>
      <c r="M261" s="337">
        <v>248172</v>
      </c>
      <c r="N261" s="329">
        <v>73333</v>
      </c>
    </row>
    <row r="262" spans="1:14" ht="14.45">
      <c r="A262" s="122" t="s">
        <v>191</v>
      </c>
      <c r="B262" s="122" t="s">
        <v>181</v>
      </c>
      <c r="C262" s="122" t="s">
        <v>83</v>
      </c>
      <c r="D262" s="122" t="s">
        <v>173</v>
      </c>
      <c r="E262" s="140" t="s">
        <v>123</v>
      </c>
      <c r="F262" s="329">
        <v>254782.8</v>
      </c>
      <c r="G262" s="329">
        <v>360626.4</v>
      </c>
      <c r="H262" s="329">
        <v>336042</v>
      </c>
      <c r="I262" s="329">
        <v>245645</v>
      </c>
      <c r="J262" s="329">
        <v>247972</v>
      </c>
      <c r="K262" s="329">
        <v>400484.32555200002</v>
      </c>
      <c r="L262" s="337">
        <v>266601</v>
      </c>
      <c r="M262" s="337">
        <v>177193</v>
      </c>
      <c r="N262" s="329">
        <v>196127</v>
      </c>
    </row>
    <row r="263" spans="1:14" ht="14.45">
      <c r="A263" s="122" t="s">
        <v>192</v>
      </c>
      <c r="B263" s="122" t="s">
        <v>181</v>
      </c>
      <c r="C263" s="122" t="s">
        <v>83</v>
      </c>
      <c r="D263" s="122" t="s">
        <v>173</v>
      </c>
      <c r="E263" s="140" t="s">
        <v>123</v>
      </c>
      <c r="F263" s="329">
        <v>388339.20000000001</v>
      </c>
      <c r="G263" s="329">
        <v>1152158.4000000001</v>
      </c>
      <c r="H263" s="329">
        <v>493326</v>
      </c>
      <c r="I263" s="329">
        <v>471112</v>
      </c>
      <c r="J263" s="329">
        <v>376258</v>
      </c>
      <c r="K263" s="329">
        <v>298695.22138800001</v>
      </c>
      <c r="L263" s="337">
        <v>376258</v>
      </c>
      <c r="M263" s="330"/>
      <c r="N263" s="330"/>
    </row>
    <row r="264" spans="1:14" ht="14.45"/>
    <row r="265" spans="1:14" ht="14.45"/>
    <row r="266" spans="1:14" ht="14.45"/>
    <row r="267" spans="1:14" ht="14.45"/>
    <row r="268" spans="1:14" ht="14.45"/>
    <row r="269" spans="1:14" ht="14.45"/>
    <row r="270" spans="1:14" ht="14.45"/>
    <row r="271" spans="1:14" ht="14.45"/>
    <row r="272" spans="1:14" ht="14.45"/>
    <row r="273" ht="14.45"/>
    <row r="274" ht="14.45"/>
    <row r="275" ht="14.45"/>
    <row r="276" ht="14.45"/>
    <row r="277" ht="14.45"/>
    <row r="278" ht="14.45"/>
    <row r="279" ht="14.45"/>
    <row r="280" ht="14.45"/>
    <row r="281" ht="14.45"/>
    <row r="282" ht="14.45"/>
  </sheetData>
  <sheetProtection algorithmName="SHA-512" hashValue="nMQ7bqfayFgE6ti/xq0aL+2d75GE6bJ0i+7Fs/C1V/AEl3Z/5CGHEMgQB0qwL2hLWbnCmDkrsnqlp2Kb+i45cQ==" saltValue="5LhhC0VZhXFB1A+HOePtnQ==" spinCount="100000" sheet="1" objects="1" scenarios="1"/>
  <conditionalFormatting sqref="L21:N21 L43:N44 L72:N72 L76:N76">
    <cfRule type="expression" dxfId="0" priority="1">
      <formula>L21="n/a"</formula>
    </cfRule>
  </conditionalFormatting>
  <pageMargins left="0.7" right="0.7" top="0.75" bottom="0.75" header="0.3" footer="0.3"/>
  <pageSetup scale="1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0789C-8039-49F0-A34F-91154A167097}">
  <sheetPr>
    <tabColor theme="4" tint="0.39997558519241921"/>
    <pageSetUpPr fitToPage="1"/>
  </sheetPr>
  <dimension ref="A2:N274"/>
  <sheetViews>
    <sheetView zoomScaleNormal="100" workbookViewId="0">
      <selection activeCell="B1" sqref="B1"/>
    </sheetView>
  </sheetViews>
  <sheetFormatPr defaultRowHeight="15" customHeight="1"/>
  <cols>
    <col min="1" max="1" width="48.7109375" customWidth="1"/>
    <col min="2" max="5" width="17.7109375" customWidth="1"/>
    <col min="6" max="14" width="15.7109375" customWidth="1"/>
  </cols>
  <sheetData>
    <row r="2" spans="1:14" ht="15" customHeight="1">
      <c r="B2" s="1" t="str">
        <f>'[2]2024 Facilities List'!B2</f>
        <v>2025 OUR IMPRINT REPORT | FY 2024</v>
      </c>
      <c r="C2" s="6"/>
    </row>
    <row r="3" spans="1:14" ht="15" customHeight="1">
      <c r="B3" s="289" t="s">
        <v>4</v>
      </c>
      <c r="C3" s="59" t="str">
        <f>'0. Table of Contents'!B4</f>
        <v>Last updated: 2025-06-06</v>
      </c>
    </row>
    <row r="5" spans="1:14" ht="20.100000000000001" customHeight="1">
      <c r="A5" s="75" t="s">
        <v>247</v>
      </c>
      <c r="C5" s="33"/>
      <c r="D5" s="34"/>
      <c r="E5" s="33"/>
      <c r="F5" s="28"/>
      <c r="G5" s="28"/>
      <c r="H5" s="29"/>
      <c r="I5" s="29"/>
      <c r="J5" s="29"/>
      <c r="K5" s="28"/>
    </row>
    <row r="6" spans="1:14" ht="35.25" customHeight="1">
      <c r="A6" s="113" t="s">
        <v>51</v>
      </c>
      <c r="B6" s="113" t="s">
        <v>52</v>
      </c>
      <c r="C6" s="113" t="s">
        <v>53</v>
      </c>
      <c r="D6" s="113" t="s">
        <v>54</v>
      </c>
      <c r="E6" s="113" t="s">
        <v>55</v>
      </c>
      <c r="F6" s="183">
        <v>2016</v>
      </c>
      <c r="G6" s="183">
        <f>cy</f>
        <v>2017</v>
      </c>
      <c r="H6" s="183">
        <v>2018</v>
      </c>
      <c r="I6" s="183">
        <v>2019</v>
      </c>
      <c r="J6" s="183">
        <v>2020</v>
      </c>
      <c r="K6" s="183">
        <v>2021</v>
      </c>
      <c r="L6" s="183">
        <v>2022</v>
      </c>
      <c r="M6" s="183">
        <v>2023</v>
      </c>
      <c r="N6" s="183">
        <v>2024</v>
      </c>
    </row>
    <row r="7" spans="1:14" ht="14.45">
      <c r="A7" s="149" t="s">
        <v>62</v>
      </c>
      <c r="B7" s="66"/>
      <c r="C7" s="66"/>
      <c r="D7" s="66"/>
      <c r="E7" s="66"/>
      <c r="F7" s="134"/>
      <c r="G7" s="134"/>
      <c r="H7" s="134"/>
      <c r="I7" s="134"/>
      <c r="J7" s="134"/>
      <c r="K7" s="134"/>
      <c r="L7" s="269"/>
      <c r="M7" s="269"/>
      <c r="N7" s="136"/>
    </row>
    <row r="8" spans="1:14" ht="14.45">
      <c r="A8" s="128" t="s">
        <v>63</v>
      </c>
      <c r="B8" s="129"/>
      <c r="C8" s="129"/>
      <c r="D8" s="129"/>
      <c r="E8" s="129"/>
      <c r="F8" s="127"/>
      <c r="G8" s="127"/>
      <c r="H8" s="127"/>
      <c r="I8" s="127"/>
      <c r="J8" s="127"/>
      <c r="K8" s="127"/>
      <c r="L8" s="127"/>
      <c r="M8" s="127"/>
      <c r="N8" s="132"/>
    </row>
    <row r="9" spans="1:14" ht="14.45">
      <c r="A9" s="137" t="s">
        <v>64</v>
      </c>
      <c r="B9" s="122" t="s">
        <v>63</v>
      </c>
      <c r="C9" s="122" t="s">
        <v>65</v>
      </c>
      <c r="D9" s="122" t="s">
        <v>63</v>
      </c>
      <c r="E9" s="140" t="s">
        <v>66</v>
      </c>
      <c r="F9" s="329">
        <v>74.478097631863974</v>
      </c>
      <c r="G9" s="329">
        <v>66.654133333333334</v>
      </c>
      <c r="H9" s="329">
        <v>50.66297999999999</v>
      </c>
      <c r="I9" s="329">
        <v>24.042428627027022</v>
      </c>
      <c r="J9" s="329">
        <v>39.701061183732755</v>
      </c>
      <c r="K9" s="329">
        <v>37.027048322147657</v>
      </c>
      <c r="L9" s="24">
        <v>37.496445620134224</v>
      </c>
      <c r="M9" s="24">
        <v>40</v>
      </c>
      <c r="N9" s="329">
        <v>44.479202166666667</v>
      </c>
    </row>
    <row r="10" spans="1:14" ht="14.45">
      <c r="A10" s="122" t="s">
        <v>68</v>
      </c>
      <c r="B10" s="122" t="s">
        <v>63</v>
      </c>
      <c r="C10" s="122" t="s">
        <v>65</v>
      </c>
      <c r="D10" s="122" t="s">
        <v>63</v>
      </c>
      <c r="E10" s="140" t="s">
        <v>66</v>
      </c>
      <c r="F10" s="330"/>
      <c r="G10" s="330"/>
      <c r="H10" s="330"/>
      <c r="I10" s="330"/>
      <c r="J10" s="329">
        <v>110.16850333333335</v>
      </c>
      <c r="K10" s="329">
        <v>166.4561962038814</v>
      </c>
      <c r="L10" s="24">
        <v>69.125936073059364</v>
      </c>
      <c r="M10" s="24">
        <v>133</v>
      </c>
      <c r="N10" s="329">
        <v>135.46228095937349</v>
      </c>
    </row>
    <row r="11" spans="1:14" ht="14.45">
      <c r="A11" s="122" t="s">
        <v>70</v>
      </c>
      <c r="B11" s="122" t="s">
        <v>63</v>
      </c>
      <c r="C11" s="122" t="s">
        <v>65</v>
      </c>
      <c r="D11" s="122" t="s">
        <v>63</v>
      </c>
      <c r="E11" s="140" t="s">
        <v>66</v>
      </c>
      <c r="F11" s="329">
        <v>3.1244714579603228</v>
      </c>
      <c r="G11" s="329">
        <v>2.7193845000000003</v>
      </c>
      <c r="H11" s="329">
        <v>2.33988</v>
      </c>
      <c r="I11" s="329">
        <v>1.9674666666666669</v>
      </c>
      <c r="J11" s="329">
        <v>1.6068719999999999</v>
      </c>
      <c r="K11" s="329">
        <v>3.1798645126892726</v>
      </c>
      <c r="L11" s="24">
        <v>1.444917808219178</v>
      </c>
      <c r="M11" s="24">
        <v>3</v>
      </c>
      <c r="N11" s="329">
        <v>0.48148800783162016</v>
      </c>
    </row>
    <row r="12" spans="1:14" ht="14.45">
      <c r="A12" s="122" t="s">
        <v>71</v>
      </c>
      <c r="B12" s="122" t="s">
        <v>63</v>
      </c>
      <c r="C12" s="122" t="s">
        <v>65</v>
      </c>
      <c r="D12" s="122" t="s">
        <v>63</v>
      </c>
      <c r="E12" s="140" t="s">
        <v>66</v>
      </c>
      <c r="F12" s="330"/>
      <c r="G12" s="330"/>
      <c r="H12" s="330"/>
      <c r="I12" s="330"/>
      <c r="J12" s="330"/>
      <c r="K12" s="330"/>
      <c r="L12" s="24">
        <v>30.199263720449178</v>
      </c>
      <c r="M12" s="24">
        <v>29</v>
      </c>
      <c r="N12" s="329">
        <v>27.922626068376069</v>
      </c>
    </row>
    <row r="13" spans="1:14" ht="14.45">
      <c r="A13" s="122" t="s">
        <v>73</v>
      </c>
      <c r="B13" s="122" t="s">
        <v>63</v>
      </c>
      <c r="C13" s="122" t="s">
        <v>65</v>
      </c>
      <c r="D13" s="122" t="s">
        <v>63</v>
      </c>
      <c r="E13" s="140" t="s">
        <v>66</v>
      </c>
      <c r="F13" s="329">
        <v>1080.6180812959508</v>
      </c>
      <c r="G13" s="329">
        <v>945.33864444444441</v>
      </c>
      <c r="H13" s="329">
        <v>1177.7192</v>
      </c>
      <c r="I13" s="329">
        <v>1062.9497948381452</v>
      </c>
      <c r="J13" s="329">
        <v>929.50831495726504</v>
      </c>
      <c r="K13" s="329">
        <v>837.22188802083326</v>
      </c>
      <c r="L13" s="24">
        <v>925.40168912037041</v>
      </c>
      <c r="M13" s="24">
        <v>876</v>
      </c>
      <c r="N13" s="329">
        <v>868.62817325800381</v>
      </c>
    </row>
    <row r="14" spans="1:14" ht="14.45">
      <c r="A14" s="122" t="s">
        <v>74</v>
      </c>
      <c r="B14" s="122" t="s">
        <v>63</v>
      </c>
      <c r="C14" s="122" t="s">
        <v>65</v>
      </c>
      <c r="D14" s="122" t="s">
        <v>63</v>
      </c>
      <c r="E14" s="140" t="s">
        <v>66</v>
      </c>
      <c r="F14" s="329">
        <v>106.27063759478486</v>
      </c>
      <c r="G14" s="329">
        <v>53.34408599999999</v>
      </c>
      <c r="H14" s="329">
        <v>52.261806277777765</v>
      </c>
      <c r="I14" s="329">
        <v>50.929674347120418</v>
      </c>
      <c r="J14" s="329">
        <v>47.793082098603847</v>
      </c>
      <c r="K14" s="329">
        <v>38.120040453752175</v>
      </c>
      <c r="L14" s="330"/>
      <c r="M14" s="330"/>
      <c r="N14" s="330"/>
    </row>
    <row r="15" spans="1:14" ht="14.45">
      <c r="A15" s="122" t="s">
        <v>76</v>
      </c>
      <c r="B15" s="122" t="s">
        <v>63</v>
      </c>
      <c r="C15" s="122" t="s">
        <v>65</v>
      </c>
      <c r="D15" s="122" t="s">
        <v>63</v>
      </c>
      <c r="E15" s="140" t="s">
        <v>66</v>
      </c>
      <c r="F15" s="329">
        <v>112.15071957823866</v>
      </c>
      <c r="G15" s="329">
        <v>103.38496000000001</v>
      </c>
      <c r="H15" s="329">
        <v>112.86664556999999</v>
      </c>
      <c r="I15" s="329">
        <v>120.73221947368422</v>
      </c>
      <c r="J15" s="329">
        <v>85.14001056067589</v>
      </c>
      <c r="K15" s="329">
        <v>89.136306540583135</v>
      </c>
      <c r="L15" s="24">
        <v>83.546897333891664</v>
      </c>
      <c r="M15" s="24">
        <v>50</v>
      </c>
      <c r="N15" s="329">
        <v>51.589516129032255</v>
      </c>
    </row>
    <row r="16" spans="1:14" ht="14.45">
      <c r="A16" s="122" t="s">
        <v>77</v>
      </c>
      <c r="B16" s="122" t="s">
        <v>63</v>
      </c>
      <c r="C16" s="122" t="s">
        <v>65</v>
      </c>
      <c r="D16" s="122" t="s">
        <v>63</v>
      </c>
      <c r="E16" s="140" t="s">
        <v>66</v>
      </c>
      <c r="F16" s="329">
        <v>1568.440714468541</v>
      </c>
      <c r="G16" s="329">
        <v>1244.5005111111111</v>
      </c>
      <c r="H16" s="329">
        <v>1179.3294699999997</v>
      </c>
      <c r="I16" s="329">
        <v>550.52131045007286</v>
      </c>
      <c r="J16" s="329">
        <v>927.99879883805386</v>
      </c>
      <c r="K16" s="329">
        <v>835.85864213273669</v>
      </c>
      <c r="L16" s="24">
        <v>891.24252550708422</v>
      </c>
      <c r="M16" s="24">
        <v>962</v>
      </c>
      <c r="N16" s="329">
        <v>1216.3781300000001</v>
      </c>
    </row>
    <row r="17" spans="1:14" ht="14.45">
      <c r="A17" s="122" t="s">
        <v>78</v>
      </c>
      <c r="B17" s="122" t="s">
        <v>63</v>
      </c>
      <c r="C17" s="122" t="s">
        <v>65</v>
      </c>
      <c r="D17" s="122" t="s">
        <v>63</v>
      </c>
      <c r="E17" s="140" t="s">
        <v>66</v>
      </c>
      <c r="F17" s="329">
        <v>163.64537254702307</v>
      </c>
      <c r="G17" s="329">
        <v>139.32395958333331</v>
      </c>
      <c r="H17" s="329">
        <v>112.1692074</v>
      </c>
      <c r="I17" s="329">
        <v>45.836655925925932</v>
      </c>
      <c r="J17" s="330"/>
      <c r="K17" s="330"/>
      <c r="L17" s="330"/>
      <c r="M17" s="330"/>
      <c r="N17" s="330"/>
    </row>
    <row r="18" spans="1:14" ht="14.45">
      <c r="A18" s="122" t="s">
        <v>80</v>
      </c>
      <c r="B18" s="122" t="s">
        <v>63</v>
      </c>
      <c r="C18" s="122" t="s">
        <v>81</v>
      </c>
      <c r="D18" s="122" t="s">
        <v>63</v>
      </c>
      <c r="E18" s="140" t="s">
        <v>66</v>
      </c>
      <c r="F18" s="329">
        <v>1273.015892335922</v>
      </c>
      <c r="G18" s="329">
        <v>1083.5017326000002</v>
      </c>
      <c r="H18" s="329">
        <v>1064.6787408749999</v>
      </c>
      <c r="I18" s="329">
        <v>1031.82589282</v>
      </c>
      <c r="J18" s="329">
        <v>786.86218254733228</v>
      </c>
      <c r="K18" s="329">
        <v>676.3229976695651</v>
      </c>
      <c r="L18" s="24">
        <v>612.23991479999995</v>
      </c>
      <c r="M18" s="24">
        <v>557</v>
      </c>
      <c r="N18" s="329">
        <v>339.72894253472219</v>
      </c>
    </row>
    <row r="19" spans="1:14" ht="14.45">
      <c r="A19" s="122" t="s">
        <v>82</v>
      </c>
      <c r="B19" s="122" t="s">
        <v>63</v>
      </c>
      <c r="C19" s="122" t="s">
        <v>83</v>
      </c>
      <c r="D19" s="122" t="s">
        <v>63</v>
      </c>
      <c r="E19" s="140" t="s">
        <v>66</v>
      </c>
      <c r="F19" s="329">
        <v>56.349444661222044</v>
      </c>
      <c r="G19" s="329">
        <v>51.032155555555555</v>
      </c>
      <c r="H19" s="329">
        <v>46.144189999999995</v>
      </c>
      <c r="I19" s="329">
        <v>18.488778445945943</v>
      </c>
      <c r="J19" s="329">
        <v>31.457049999999999</v>
      </c>
      <c r="K19" s="329">
        <v>31.023193794484822</v>
      </c>
      <c r="L19" s="24">
        <v>25.714308791946308</v>
      </c>
      <c r="M19" s="24">
        <v>22</v>
      </c>
      <c r="N19" s="329">
        <v>25.633538333333334</v>
      </c>
    </row>
    <row r="20" spans="1:14" ht="14.45">
      <c r="A20" s="122" t="s">
        <v>84</v>
      </c>
      <c r="B20" s="122" t="s">
        <v>63</v>
      </c>
      <c r="C20" s="122" t="s">
        <v>83</v>
      </c>
      <c r="D20" s="122" t="s">
        <v>63</v>
      </c>
      <c r="E20" s="140" t="s">
        <v>66</v>
      </c>
      <c r="F20" s="329">
        <v>3.5882454407969187</v>
      </c>
      <c r="G20" s="329">
        <v>3.1353700833333331</v>
      </c>
      <c r="H20" s="330"/>
      <c r="I20" s="330"/>
      <c r="J20" s="330"/>
      <c r="K20" s="330"/>
      <c r="L20" s="330"/>
      <c r="M20" s="330"/>
      <c r="N20" s="330"/>
    </row>
    <row r="21" spans="1:14" ht="14.45">
      <c r="A21" s="124" t="s">
        <v>86</v>
      </c>
      <c r="B21" s="66"/>
      <c r="C21" s="66"/>
      <c r="D21" s="66"/>
      <c r="E21" s="66"/>
      <c r="F21" s="134"/>
      <c r="G21" s="134"/>
      <c r="H21" s="134"/>
      <c r="I21" s="134"/>
      <c r="J21" s="134"/>
      <c r="K21" s="134"/>
      <c r="L21" s="134"/>
      <c r="M21" s="134"/>
      <c r="N21" s="136"/>
    </row>
    <row r="22" spans="1:14" ht="14.45">
      <c r="A22" s="122" t="s">
        <v>87</v>
      </c>
      <c r="B22" s="122" t="s">
        <v>86</v>
      </c>
      <c r="C22" s="122" t="s">
        <v>65</v>
      </c>
      <c r="D22" s="122" t="s">
        <v>86</v>
      </c>
      <c r="E22" s="140" t="s">
        <v>66</v>
      </c>
      <c r="F22" s="329">
        <v>57292.995269599713</v>
      </c>
      <c r="G22" s="329">
        <v>49040.298697123959</v>
      </c>
      <c r="H22" s="329">
        <v>48014.149815520577</v>
      </c>
      <c r="I22" s="329">
        <v>43013.513985010162</v>
      </c>
      <c r="J22" s="329">
        <v>42029.11570594924</v>
      </c>
      <c r="K22" s="329">
        <v>40432.218578890061</v>
      </c>
      <c r="L22" s="24">
        <v>35596.522821576109</v>
      </c>
      <c r="M22" s="24">
        <v>35821</v>
      </c>
      <c r="N22" s="329">
        <v>35472.968034665369</v>
      </c>
    </row>
    <row r="23" spans="1:14" ht="14.45">
      <c r="A23" s="122" t="s">
        <v>88</v>
      </c>
      <c r="B23" s="122" t="s">
        <v>86</v>
      </c>
      <c r="C23" s="122" t="s">
        <v>65</v>
      </c>
      <c r="D23" s="122" t="s">
        <v>86</v>
      </c>
      <c r="E23" s="140" t="s">
        <v>66</v>
      </c>
      <c r="F23" s="329">
        <v>321.99787592180218</v>
      </c>
      <c r="G23" s="329">
        <v>523.98375058450938</v>
      </c>
      <c r="H23" s="329">
        <v>314.26067605053828</v>
      </c>
      <c r="I23" s="330"/>
      <c r="J23" s="330"/>
      <c r="K23" s="330"/>
      <c r="L23" s="330"/>
      <c r="M23" s="330"/>
      <c r="N23" s="330"/>
    </row>
    <row r="24" spans="1:14" ht="14.45">
      <c r="A24" s="122" t="s">
        <v>90</v>
      </c>
      <c r="B24" s="122" t="s">
        <v>86</v>
      </c>
      <c r="C24" s="122" t="s">
        <v>65</v>
      </c>
      <c r="D24" s="122" t="s">
        <v>86</v>
      </c>
      <c r="E24" s="140" t="s">
        <v>66</v>
      </c>
      <c r="F24" s="329">
        <v>17912.202946941987</v>
      </c>
      <c r="G24" s="330"/>
      <c r="H24" s="330"/>
      <c r="I24" s="330"/>
      <c r="J24" s="330"/>
      <c r="K24" s="330"/>
      <c r="L24" s="330"/>
      <c r="M24" s="330"/>
      <c r="N24" s="330"/>
    </row>
    <row r="25" spans="1:14" ht="14.45">
      <c r="A25" s="122" t="s">
        <v>92</v>
      </c>
      <c r="B25" s="122" t="s">
        <v>86</v>
      </c>
      <c r="C25" s="122" t="s">
        <v>65</v>
      </c>
      <c r="D25" s="122" t="s">
        <v>86</v>
      </c>
      <c r="E25" s="140" t="s">
        <v>66</v>
      </c>
      <c r="F25" s="329">
        <v>40240.513350790432</v>
      </c>
      <c r="G25" s="329">
        <v>35442.723678567068</v>
      </c>
      <c r="H25" s="329">
        <v>34113.677753336699</v>
      </c>
      <c r="I25" s="329">
        <v>30822.391091899779</v>
      </c>
      <c r="J25" s="329">
        <v>30284.065069843324</v>
      </c>
      <c r="K25" s="329">
        <v>29669.872668626223</v>
      </c>
      <c r="L25" s="24">
        <v>30127.55040290023</v>
      </c>
      <c r="M25" s="24"/>
      <c r="N25" s="329"/>
    </row>
    <row r="26" spans="1:14" ht="14.45">
      <c r="A26" s="122" t="s">
        <v>93</v>
      </c>
      <c r="B26" s="122" t="s">
        <v>86</v>
      </c>
      <c r="C26" s="122" t="s">
        <v>65</v>
      </c>
      <c r="D26" s="122" t="s">
        <v>86</v>
      </c>
      <c r="E26" s="140" t="s">
        <v>66</v>
      </c>
      <c r="F26" s="329">
        <v>188757.15912844919</v>
      </c>
      <c r="G26" s="329">
        <v>140835.83479707842</v>
      </c>
      <c r="H26" s="329">
        <v>110952.39536998846</v>
      </c>
      <c r="I26" s="329">
        <v>108712.77330868345</v>
      </c>
      <c r="J26" s="329">
        <v>109489.40800707058</v>
      </c>
      <c r="K26" s="329">
        <v>10385.28759316349</v>
      </c>
      <c r="L26" s="24">
        <v>13410.151412430885</v>
      </c>
      <c r="M26" s="24">
        <v>14127</v>
      </c>
      <c r="N26" s="329">
        <v>16219.226719195918</v>
      </c>
    </row>
    <row r="27" spans="1:14" ht="14.45">
      <c r="A27" s="122" t="s">
        <v>94</v>
      </c>
      <c r="B27" s="122" t="s">
        <v>86</v>
      </c>
      <c r="C27" s="122" t="s">
        <v>65</v>
      </c>
      <c r="D27" s="122" t="s">
        <v>86</v>
      </c>
      <c r="E27" s="140" t="s">
        <v>66</v>
      </c>
      <c r="F27" s="329">
        <v>15702.360713647369</v>
      </c>
      <c r="G27" s="329">
        <v>9344.6186766607516</v>
      </c>
      <c r="H27" s="329">
        <v>9819.0358952688457</v>
      </c>
      <c r="I27" s="329">
        <v>8571.5331534904653</v>
      </c>
      <c r="J27" s="329">
        <v>5660.5121247326579</v>
      </c>
      <c r="K27" s="329">
        <v>0</v>
      </c>
      <c r="L27" s="330"/>
      <c r="M27" s="330"/>
      <c r="N27" s="330"/>
    </row>
    <row r="28" spans="1:14" ht="14.45">
      <c r="A28" s="122" t="s">
        <v>96</v>
      </c>
      <c r="B28" s="122" t="s">
        <v>86</v>
      </c>
      <c r="C28" s="122" t="s">
        <v>65</v>
      </c>
      <c r="D28" s="122" t="s">
        <v>86</v>
      </c>
      <c r="E28" s="140" t="s">
        <v>66</v>
      </c>
      <c r="F28" s="329">
        <v>1215.9899566422239</v>
      </c>
      <c r="G28" s="329">
        <v>1342.3621922295754</v>
      </c>
      <c r="H28" s="329">
        <v>3010.5804204556803</v>
      </c>
      <c r="I28" s="329">
        <v>4122.753311071674</v>
      </c>
      <c r="J28" s="329">
        <v>4466.3959343743645</v>
      </c>
      <c r="K28" s="329">
        <v>4516.557243766114</v>
      </c>
      <c r="L28" s="24">
        <v>4495.5953683765183</v>
      </c>
      <c r="M28" s="24">
        <v>4364</v>
      </c>
      <c r="N28" s="329">
        <v>4192.3038765831934</v>
      </c>
    </row>
    <row r="29" spans="1:14" ht="14.45">
      <c r="A29" s="122" t="s">
        <v>97</v>
      </c>
      <c r="B29" s="122" t="s">
        <v>86</v>
      </c>
      <c r="C29" s="122" t="s">
        <v>65</v>
      </c>
      <c r="D29" s="122" t="s">
        <v>86</v>
      </c>
      <c r="E29" s="140" t="s">
        <v>66</v>
      </c>
      <c r="F29" s="329">
        <v>3095.9944482346377</v>
      </c>
      <c r="G29" s="329">
        <v>2484.4215452953626</v>
      </c>
      <c r="H29" s="329">
        <v>2410.4181086296562</v>
      </c>
      <c r="I29" s="329">
        <v>2199.6452318450124</v>
      </c>
      <c r="J29" s="329">
        <v>2281.634478661585</v>
      </c>
      <c r="K29" s="329">
        <v>2248.1934734753709</v>
      </c>
      <c r="L29" s="24">
        <v>2021.2473910492288</v>
      </c>
      <c r="M29" s="24">
        <v>1854</v>
      </c>
      <c r="N29" s="329">
        <v>1539.9727874211767</v>
      </c>
    </row>
    <row r="30" spans="1:14" ht="14.45">
      <c r="A30" s="122" t="s">
        <v>99</v>
      </c>
      <c r="B30" s="122" t="s">
        <v>86</v>
      </c>
      <c r="C30" s="122" t="s">
        <v>65</v>
      </c>
      <c r="D30" s="122" t="s">
        <v>86</v>
      </c>
      <c r="E30" s="140" t="s">
        <v>66</v>
      </c>
      <c r="F30" s="329">
        <v>53079.262683271023</v>
      </c>
      <c r="G30" s="329">
        <v>40219.442272167304</v>
      </c>
      <c r="H30" s="329">
        <v>40198.718823438605</v>
      </c>
      <c r="I30" s="329">
        <v>32096.267454347846</v>
      </c>
      <c r="J30" s="329">
        <v>32453.403388136736</v>
      </c>
      <c r="K30" s="329">
        <v>31286.277424169362</v>
      </c>
      <c r="L30" s="24">
        <v>31615.254219503804</v>
      </c>
      <c r="M30" s="24">
        <v>30371</v>
      </c>
      <c r="N30" s="329">
        <v>1896.2325000000001</v>
      </c>
    </row>
    <row r="31" spans="1:14" ht="14.45">
      <c r="A31" s="122" t="s">
        <v>100</v>
      </c>
      <c r="B31" s="122" t="s">
        <v>86</v>
      </c>
      <c r="C31" s="122" t="s">
        <v>65</v>
      </c>
      <c r="D31" s="122" t="s">
        <v>86</v>
      </c>
      <c r="E31" s="140" t="s">
        <v>66</v>
      </c>
      <c r="F31" s="329">
        <v>27454.758334252765</v>
      </c>
      <c r="G31" s="329">
        <v>25266.056407373781</v>
      </c>
      <c r="H31" s="329">
        <v>24628.595764145273</v>
      </c>
      <c r="I31" s="329">
        <v>23903.386188382108</v>
      </c>
      <c r="J31" s="329">
        <v>23098.17401484595</v>
      </c>
      <c r="K31" s="329">
        <v>20988.176702449684</v>
      </c>
      <c r="L31" s="24">
        <v>19321.338545783867</v>
      </c>
      <c r="M31" s="24">
        <v>20307</v>
      </c>
      <c r="N31" s="329">
        <v>20029.097703180138</v>
      </c>
    </row>
    <row r="32" spans="1:14" ht="14.45">
      <c r="A32" s="122" t="s">
        <v>101</v>
      </c>
      <c r="B32" s="122" t="s">
        <v>86</v>
      </c>
      <c r="C32" s="122" t="s">
        <v>65</v>
      </c>
      <c r="D32" s="122" t="s">
        <v>86</v>
      </c>
      <c r="E32" s="140" t="s">
        <v>66</v>
      </c>
      <c r="F32" s="329">
        <v>80526.99618256028</v>
      </c>
      <c r="G32" s="329">
        <v>56403.004133929076</v>
      </c>
      <c r="H32" s="329">
        <v>51313.490477382809</v>
      </c>
      <c r="I32" s="329">
        <v>48634.6898584308</v>
      </c>
      <c r="J32" s="329">
        <v>48849.440357574298</v>
      </c>
      <c r="K32" s="329">
        <v>42330.008450092108</v>
      </c>
      <c r="L32" s="24">
        <v>37759.218764230965</v>
      </c>
      <c r="M32" s="24">
        <v>39538</v>
      </c>
      <c r="N32" s="329">
        <v>37647.957714040982</v>
      </c>
    </row>
    <row r="33" spans="1:14" ht="14.45">
      <c r="A33" s="122" t="s">
        <v>102</v>
      </c>
      <c r="B33" s="122" t="s">
        <v>86</v>
      </c>
      <c r="C33" s="122" t="s">
        <v>103</v>
      </c>
      <c r="D33" s="122" t="s">
        <v>86</v>
      </c>
      <c r="E33" s="140" t="s">
        <v>66</v>
      </c>
      <c r="F33" s="329">
        <v>8122.1154220949729</v>
      </c>
      <c r="G33" s="329">
        <v>5870.6639245874348</v>
      </c>
      <c r="H33" s="329">
        <v>5692.9751347496749</v>
      </c>
      <c r="I33" s="329">
        <v>5592.8334835336445</v>
      </c>
      <c r="J33" s="329">
        <v>5721.8601199769082</v>
      </c>
      <c r="K33" s="329">
        <v>5564.5615126091188</v>
      </c>
      <c r="L33" s="24">
        <v>4875.3950041587432</v>
      </c>
      <c r="M33" s="24">
        <v>3899</v>
      </c>
      <c r="N33" s="329">
        <v>3584.1770158199997</v>
      </c>
    </row>
    <row r="34" spans="1:14" ht="14.45">
      <c r="A34" s="122" t="s">
        <v>104</v>
      </c>
      <c r="B34" s="122" t="s">
        <v>86</v>
      </c>
      <c r="C34" s="122" t="s">
        <v>105</v>
      </c>
      <c r="D34" s="122" t="s">
        <v>86</v>
      </c>
      <c r="E34" s="140" t="s">
        <v>66</v>
      </c>
      <c r="F34" s="329">
        <v>79086.676812757782</v>
      </c>
      <c r="G34" s="329">
        <v>59992.656767226661</v>
      </c>
      <c r="H34" s="329">
        <v>58448.454361684606</v>
      </c>
      <c r="I34" s="329">
        <v>59704.669365095353</v>
      </c>
      <c r="J34" s="329">
        <v>60933.629468002233</v>
      </c>
      <c r="K34" s="329">
        <v>60067.349215253904</v>
      </c>
      <c r="L34" s="24">
        <v>41004.460916904587</v>
      </c>
      <c r="M34" s="24">
        <v>33532</v>
      </c>
      <c r="N34" s="329">
        <v>32873.022447359996</v>
      </c>
    </row>
    <row r="35" spans="1:14" ht="14.45">
      <c r="A35" s="122" t="s">
        <v>106</v>
      </c>
      <c r="B35" s="122" t="s">
        <v>86</v>
      </c>
      <c r="C35" s="122" t="s">
        <v>81</v>
      </c>
      <c r="D35" s="122" t="s">
        <v>86</v>
      </c>
      <c r="E35" s="140" t="s">
        <v>66</v>
      </c>
      <c r="F35" s="330"/>
      <c r="G35" s="330"/>
      <c r="H35" s="330"/>
      <c r="I35" s="330"/>
      <c r="J35" s="330"/>
      <c r="K35" s="330"/>
      <c r="L35" s="330"/>
      <c r="M35" s="329">
        <v>1246</v>
      </c>
      <c r="N35" s="329">
        <v>1290.4230120000002</v>
      </c>
    </row>
    <row r="36" spans="1:14" ht="14.45">
      <c r="A36" s="122" t="s">
        <v>108</v>
      </c>
      <c r="B36" s="122" t="s">
        <v>86</v>
      </c>
      <c r="C36" s="122" t="s">
        <v>109</v>
      </c>
      <c r="D36" s="122" t="s">
        <v>86</v>
      </c>
      <c r="E36" s="140" t="s">
        <v>66</v>
      </c>
      <c r="F36" s="329">
        <v>80087.882001142454</v>
      </c>
      <c r="G36" s="329">
        <v>60200.079533043296</v>
      </c>
      <c r="H36" s="329">
        <v>60430.402282779236</v>
      </c>
      <c r="I36" s="329">
        <v>48203.934236640933</v>
      </c>
      <c r="J36" s="329">
        <v>55444.167517027723</v>
      </c>
      <c r="K36" s="329">
        <v>55785.197597058279</v>
      </c>
      <c r="L36" s="24">
        <v>52791.278253274395</v>
      </c>
      <c r="M36" s="24">
        <v>43353</v>
      </c>
      <c r="N36" s="329">
        <v>30088.180939666665</v>
      </c>
    </row>
    <row r="37" spans="1:14" ht="14.45">
      <c r="A37" s="122" t="s">
        <v>110</v>
      </c>
      <c r="B37" s="122" t="s">
        <v>86</v>
      </c>
      <c r="C37" s="122" t="s">
        <v>111</v>
      </c>
      <c r="D37" s="122" t="s">
        <v>86</v>
      </c>
      <c r="E37" s="140" t="s">
        <v>66</v>
      </c>
      <c r="F37" s="329">
        <v>1225.1373297077739</v>
      </c>
      <c r="G37" s="329">
        <v>930.4158403190753</v>
      </c>
      <c r="H37" s="329">
        <v>1028.8993198673584</v>
      </c>
      <c r="I37" s="329">
        <v>987.60016730709981</v>
      </c>
      <c r="J37" s="329">
        <v>954.03731773306401</v>
      </c>
      <c r="K37" s="329">
        <v>987.70870804443916</v>
      </c>
      <c r="L37" s="24">
        <v>864.18744561625908</v>
      </c>
      <c r="M37" s="24">
        <v>818</v>
      </c>
      <c r="N37" s="329">
        <v>499.29360766666656</v>
      </c>
    </row>
    <row r="38" spans="1:14" ht="14.45">
      <c r="A38" s="122" t="s">
        <v>112</v>
      </c>
      <c r="B38" s="122" t="s">
        <v>86</v>
      </c>
      <c r="C38" s="122" t="s">
        <v>113</v>
      </c>
      <c r="D38" s="122" t="s">
        <v>86</v>
      </c>
      <c r="E38" s="140" t="s">
        <v>66</v>
      </c>
      <c r="F38" s="329">
        <v>111776.658430225</v>
      </c>
      <c r="G38" s="329">
        <v>105739.15731137828</v>
      </c>
      <c r="H38" s="329">
        <v>119254.9246053199</v>
      </c>
      <c r="I38" s="329">
        <v>127974.43233220966</v>
      </c>
      <c r="J38" s="329">
        <v>107715.96667527103</v>
      </c>
      <c r="K38" s="329">
        <v>4225.6831616856371</v>
      </c>
      <c r="L38" s="24">
        <v>5633.5121724999999</v>
      </c>
      <c r="M38" s="24">
        <v>5306</v>
      </c>
      <c r="N38" s="329">
        <v>1355.6549055751284</v>
      </c>
    </row>
    <row r="39" spans="1:14" ht="14.45">
      <c r="A39" s="123" t="s">
        <v>114</v>
      </c>
      <c r="B39" s="122" t="s">
        <v>86</v>
      </c>
      <c r="C39" s="122" t="s">
        <v>83</v>
      </c>
      <c r="D39" s="122" t="s">
        <v>86</v>
      </c>
      <c r="E39" s="122" t="s">
        <v>66</v>
      </c>
      <c r="F39" s="330"/>
      <c r="G39" s="330"/>
      <c r="H39" s="330"/>
      <c r="I39" s="330"/>
      <c r="J39" s="330"/>
      <c r="K39" s="330"/>
      <c r="L39" s="42"/>
      <c r="M39" s="42"/>
      <c r="N39" s="329">
        <v>2543.5332283333337</v>
      </c>
    </row>
    <row r="40" spans="1:14" ht="14.45">
      <c r="A40" s="123" t="s">
        <v>116</v>
      </c>
      <c r="B40" s="122" t="s">
        <v>86</v>
      </c>
      <c r="C40" s="122" t="s">
        <v>117</v>
      </c>
      <c r="D40" s="122" t="s">
        <v>86</v>
      </c>
      <c r="E40" s="140" t="s">
        <v>66</v>
      </c>
      <c r="F40" s="330"/>
      <c r="G40" s="330"/>
      <c r="H40" s="325"/>
      <c r="I40" s="325"/>
      <c r="J40" s="325"/>
      <c r="K40" s="325"/>
      <c r="L40" s="24">
        <v>0</v>
      </c>
      <c r="M40" s="24">
        <v>0</v>
      </c>
      <c r="N40" s="329"/>
    </row>
    <row r="41" spans="1:14" ht="14.45">
      <c r="A41" s="123" t="s">
        <v>119</v>
      </c>
      <c r="B41" s="122" t="s">
        <v>86</v>
      </c>
      <c r="C41" s="122" t="s">
        <v>117</v>
      </c>
      <c r="D41" s="122" t="s">
        <v>86</v>
      </c>
      <c r="E41" s="140" t="s">
        <v>66</v>
      </c>
      <c r="F41" s="330"/>
      <c r="G41" s="330"/>
      <c r="H41" s="330"/>
      <c r="I41" s="330"/>
      <c r="J41" s="330"/>
      <c r="K41" s="330"/>
      <c r="L41" s="24">
        <v>729.05255315870909</v>
      </c>
      <c r="M41" s="24">
        <v>641</v>
      </c>
      <c r="N41" s="329">
        <v>717.60913248000008</v>
      </c>
    </row>
    <row r="42" spans="1:14" ht="14.45">
      <c r="A42" s="123" t="s">
        <v>120</v>
      </c>
      <c r="B42" s="122" t="s">
        <v>86</v>
      </c>
      <c r="C42" s="122" t="s">
        <v>121</v>
      </c>
      <c r="D42" s="122" t="s">
        <v>86</v>
      </c>
      <c r="E42" s="140" t="s">
        <v>66</v>
      </c>
      <c r="F42" s="330"/>
      <c r="G42" s="330"/>
      <c r="H42" s="329">
        <v>18202.047283549822</v>
      </c>
      <c r="I42" s="329">
        <v>15673.459633241699</v>
      </c>
      <c r="J42" s="329">
        <v>13200.742236559941</v>
      </c>
      <c r="K42" s="329">
        <v>327.47329241882045</v>
      </c>
      <c r="L42" s="24">
        <v>476.33128526642093</v>
      </c>
      <c r="M42" s="24">
        <v>492</v>
      </c>
      <c r="N42" s="329">
        <v>113.92475464895226</v>
      </c>
    </row>
    <row r="43" spans="1:14" ht="14.45">
      <c r="A43" s="124" t="s">
        <v>123</v>
      </c>
      <c r="B43" s="66"/>
      <c r="C43" s="66"/>
      <c r="D43" s="66"/>
      <c r="E43" s="66"/>
      <c r="F43" s="134"/>
      <c r="G43" s="134"/>
      <c r="H43" s="134"/>
      <c r="I43" s="134"/>
      <c r="J43" s="134"/>
      <c r="K43" s="134"/>
      <c r="L43" s="147"/>
      <c r="M43" s="147"/>
      <c r="N43" s="136"/>
    </row>
    <row r="44" spans="1:14" ht="14.45">
      <c r="A44" s="119" t="s">
        <v>124</v>
      </c>
      <c r="B44" s="129"/>
      <c r="C44" s="129"/>
      <c r="D44" s="129"/>
      <c r="E44" s="129"/>
      <c r="F44" s="127"/>
      <c r="G44" s="127"/>
      <c r="H44" s="127"/>
      <c r="I44" s="127"/>
      <c r="J44" s="127"/>
      <c r="K44" s="127"/>
      <c r="L44" s="127"/>
      <c r="M44" s="127"/>
      <c r="N44" s="132"/>
    </row>
    <row r="45" spans="1:14" ht="14.45">
      <c r="A45" s="122" t="s">
        <v>125</v>
      </c>
      <c r="B45" s="122" t="s">
        <v>126</v>
      </c>
      <c r="C45" s="122" t="s">
        <v>65</v>
      </c>
      <c r="D45" s="122" t="s">
        <v>127</v>
      </c>
      <c r="E45" s="140" t="s">
        <v>123</v>
      </c>
      <c r="F45" s="329">
        <v>7212.9887517599991</v>
      </c>
      <c r="G45" s="329">
        <v>6250.6634151608559</v>
      </c>
      <c r="H45" s="329">
        <v>5850.7320562298173</v>
      </c>
      <c r="I45" s="329">
        <v>5103.0763935555551</v>
      </c>
      <c r="J45" s="329">
        <v>3994.5009522222222</v>
      </c>
      <c r="K45" s="329">
        <v>3386.6018537</v>
      </c>
      <c r="L45" s="24">
        <v>3492.1541151566657</v>
      </c>
      <c r="M45" s="24"/>
      <c r="N45" s="329">
        <v>0</v>
      </c>
    </row>
    <row r="46" spans="1:14" ht="14.45">
      <c r="A46" s="123" t="s">
        <v>128</v>
      </c>
      <c r="B46" s="122" t="s">
        <v>126</v>
      </c>
      <c r="C46" s="122" t="s">
        <v>65</v>
      </c>
      <c r="D46" s="122" t="s">
        <v>127</v>
      </c>
      <c r="E46" s="140" t="s">
        <v>123</v>
      </c>
      <c r="F46" s="330"/>
      <c r="G46" s="330"/>
      <c r="H46" s="330"/>
      <c r="I46" s="330"/>
      <c r="J46" s="329">
        <v>17.81212</v>
      </c>
      <c r="K46" s="329">
        <v>13.547711663888888</v>
      </c>
      <c r="L46" s="24">
        <v>16.189092102222222</v>
      </c>
      <c r="M46" s="24"/>
      <c r="N46" s="329">
        <v>0</v>
      </c>
    </row>
    <row r="47" spans="1:14" ht="14.45">
      <c r="A47" s="123" t="s">
        <v>130</v>
      </c>
      <c r="B47" s="122" t="s">
        <v>131</v>
      </c>
      <c r="C47" s="122" t="s">
        <v>65</v>
      </c>
      <c r="D47" s="122" t="s">
        <v>127</v>
      </c>
      <c r="E47" s="140" t="s">
        <v>123</v>
      </c>
      <c r="F47" s="330"/>
      <c r="G47" s="330"/>
      <c r="H47" s="330"/>
      <c r="I47" s="329">
        <v>19.259599023656797</v>
      </c>
      <c r="J47" s="329">
        <v>27.92330652409327</v>
      </c>
      <c r="K47" s="329">
        <v>17.048823555555554</v>
      </c>
      <c r="L47" s="24">
        <v>23.538869993223528</v>
      </c>
      <c r="M47" s="24">
        <v>22</v>
      </c>
      <c r="N47" s="329">
        <v>1.9118727465882353</v>
      </c>
    </row>
    <row r="48" spans="1:14" ht="14.45">
      <c r="A48" s="123" t="s">
        <v>133</v>
      </c>
      <c r="B48" s="122" t="s">
        <v>131</v>
      </c>
      <c r="C48" s="122" t="s">
        <v>65</v>
      </c>
      <c r="D48" s="122" t="s">
        <v>127</v>
      </c>
      <c r="E48" s="140" t="s">
        <v>123</v>
      </c>
      <c r="F48" s="330"/>
      <c r="G48" s="330"/>
      <c r="H48" s="330"/>
      <c r="I48" s="329">
        <v>51.812171599999992</v>
      </c>
      <c r="J48" s="329">
        <v>45.756362788499999</v>
      </c>
      <c r="K48" s="329">
        <v>46.945631999999996</v>
      </c>
      <c r="L48" s="24">
        <v>50.862154455000002</v>
      </c>
      <c r="M48" s="24"/>
      <c r="N48" s="329">
        <v>0</v>
      </c>
    </row>
    <row r="49" spans="1:14" ht="14.45">
      <c r="A49" s="122" t="s">
        <v>134</v>
      </c>
      <c r="B49" s="122" t="s">
        <v>131</v>
      </c>
      <c r="C49" s="122" t="s">
        <v>65</v>
      </c>
      <c r="D49" s="122" t="s">
        <v>127</v>
      </c>
      <c r="E49" s="140" t="s">
        <v>123</v>
      </c>
      <c r="F49" s="329">
        <v>12259.08545205589</v>
      </c>
      <c r="G49" s="329">
        <v>12011.635377411962</v>
      </c>
      <c r="H49" s="329">
        <v>11167.082872058267</v>
      </c>
      <c r="I49" s="329">
        <v>11984.573702211517</v>
      </c>
      <c r="J49" s="329">
        <v>9616.4359036353126</v>
      </c>
      <c r="K49" s="329">
        <v>10143.813725949511</v>
      </c>
      <c r="L49" s="24">
        <v>10652.305268911199</v>
      </c>
      <c r="M49" s="24">
        <v>9917</v>
      </c>
      <c r="N49" s="329">
        <v>5252.6309608276997</v>
      </c>
    </row>
    <row r="50" spans="1:14" ht="14.45">
      <c r="A50" s="122" t="s">
        <v>135</v>
      </c>
      <c r="B50" s="122" t="s">
        <v>136</v>
      </c>
      <c r="C50" s="122" t="s">
        <v>65</v>
      </c>
      <c r="D50" s="122" t="s">
        <v>127</v>
      </c>
      <c r="E50" s="140" t="s">
        <v>123</v>
      </c>
      <c r="F50" s="329">
        <v>4063.8384162999996</v>
      </c>
      <c r="G50" s="329">
        <v>4253.3663294999997</v>
      </c>
      <c r="H50" s="329">
        <v>4225.3802312199996</v>
      </c>
      <c r="I50" s="329">
        <v>3872.1693627999994</v>
      </c>
      <c r="J50" s="329">
        <v>3750.2477151100002</v>
      </c>
      <c r="K50" s="329">
        <v>3438.4127944000002</v>
      </c>
      <c r="L50" s="24">
        <v>3479.3989372799997</v>
      </c>
      <c r="M50" s="24">
        <v>3978</v>
      </c>
      <c r="N50" s="329">
        <v>4536.0982078322459</v>
      </c>
    </row>
    <row r="51" spans="1:14" ht="14.45">
      <c r="A51" s="123" t="s">
        <v>137</v>
      </c>
      <c r="B51" s="122" t="s">
        <v>136</v>
      </c>
      <c r="C51" s="122" t="s">
        <v>65</v>
      </c>
      <c r="D51" s="122" t="s">
        <v>127</v>
      </c>
      <c r="E51" s="140" t="s">
        <v>123</v>
      </c>
      <c r="F51" s="330"/>
      <c r="G51" s="330"/>
      <c r="H51" s="330"/>
      <c r="I51" s="330"/>
      <c r="J51" s="329">
        <v>0.68909929295999994</v>
      </c>
      <c r="K51" s="329">
        <v>603.55860239999993</v>
      </c>
      <c r="L51" s="24">
        <v>561.20063243999994</v>
      </c>
      <c r="M51" s="330"/>
      <c r="N51" s="330"/>
    </row>
    <row r="52" spans="1:14" ht="14.45">
      <c r="A52" s="122" t="s">
        <v>241</v>
      </c>
      <c r="B52" s="122" t="s">
        <v>136</v>
      </c>
      <c r="C52" s="122" t="s">
        <v>65</v>
      </c>
      <c r="D52" s="122" t="s">
        <v>127</v>
      </c>
      <c r="E52" s="140" t="s">
        <v>123</v>
      </c>
      <c r="F52" s="329">
        <v>9706.839940841819</v>
      </c>
      <c r="G52" s="329">
        <v>10078.157384166665</v>
      </c>
      <c r="H52" s="329">
        <v>10337.183096551986</v>
      </c>
      <c r="I52" s="329">
        <v>10692.239425833333</v>
      </c>
      <c r="J52" s="329">
        <v>9974.0283916333337</v>
      </c>
      <c r="K52" s="329">
        <v>8500.503988800001</v>
      </c>
      <c r="L52" s="24">
        <v>8915.0815138333328</v>
      </c>
      <c r="M52" s="24">
        <v>10652</v>
      </c>
      <c r="N52" s="329">
        <v>1495.325665902202</v>
      </c>
    </row>
    <row r="53" spans="1:14" ht="14.45">
      <c r="A53" s="122" t="s">
        <v>242</v>
      </c>
      <c r="B53" s="122" t="s">
        <v>141</v>
      </c>
      <c r="C53" s="122" t="s">
        <v>65</v>
      </c>
      <c r="D53" s="122" t="s">
        <v>127</v>
      </c>
      <c r="E53" s="140" t="s">
        <v>123</v>
      </c>
      <c r="F53" s="329">
        <v>4186.8413986599935</v>
      </c>
      <c r="G53" s="329">
        <v>4291.6896415300007</v>
      </c>
      <c r="H53" s="329">
        <v>4050.3964159352299</v>
      </c>
      <c r="I53" s="329">
        <v>4553.07257681186</v>
      </c>
      <c r="J53" s="329">
        <v>2919.7836688820798</v>
      </c>
      <c r="K53" s="329">
        <v>3008.2749408583336</v>
      </c>
      <c r="L53" s="24">
        <v>3021.354966602818</v>
      </c>
      <c r="M53" s="24">
        <v>3052</v>
      </c>
      <c r="N53" s="329">
        <v>3068.8535023363679</v>
      </c>
    </row>
    <row r="54" spans="1:14" ht="14.45">
      <c r="A54" s="122" t="s">
        <v>243</v>
      </c>
      <c r="B54" s="122" t="s">
        <v>143</v>
      </c>
      <c r="C54" s="122" t="s">
        <v>65</v>
      </c>
      <c r="D54" s="122" t="s">
        <v>127</v>
      </c>
      <c r="E54" s="140" t="s">
        <v>123</v>
      </c>
      <c r="F54" s="329">
        <v>2390.4313514999999</v>
      </c>
      <c r="G54" s="329">
        <v>2615.7265862933323</v>
      </c>
      <c r="H54" s="329">
        <v>1860.84780327</v>
      </c>
      <c r="I54" s="329">
        <v>2359.2030246777504</v>
      </c>
      <c r="J54" s="329">
        <v>1745.2482749999999</v>
      </c>
      <c r="K54" s="329">
        <v>2012.2164089999999</v>
      </c>
      <c r="L54" s="24">
        <v>1873.9965061805553</v>
      </c>
      <c r="M54" s="24">
        <v>2182</v>
      </c>
      <c r="N54" s="329">
        <v>3008.9032100559352</v>
      </c>
    </row>
    <row r="55" spans="1:14" ht="14.45">
      <c r="A55" s="122" t="s">
        <v>144</v>
      </c>
      <c r="B55" s="122" t="s">
        <v>145</v>
      </c>
      <c r="C55" s="122" t="s">
        <v>65</v>
      </c>
      <c r="D55" s="122" t="s">
        <v>127</v>
      </c>
      <c r="E55" s="140" t="s">
        <v>123</v>
      </c>
      <c r="F55" s="329">
        <v>9105.4915532333325</v>
      </c>
      <c r="G55" s="329">
        <v>8968.1791091666655</v>
      </c>
      <c r="H55" s="329">
        <v>9922.6344179833322</v>
      </c>
      <c r="I55" s="329">
        <v>8919.3260310085188</v>
      </c>
      <c r="J55" s="329">
        <v>6935.5562092143191</v>
      </c>
      <c r="K55" s="329">
        <v>5743.0344446222225</v>
      </c>
      <c r="L55" s="24">
        <v>5407.5950914951582</v>
      </c>
      <c r="M55" s="24"/>
      <c r="N55" s="329">
        <v>0</v>
      </c>
    </row>
    <row r="56" spans="1:14" ht="14.45">
      <c r="A56" s="122" t="s">
        <v>146</v>
      </c>
      <c r="B56" s="122" t="s">
        <v>147</v>
      </c>
      <c r="C56" s="122" t="s">
        <v>65</v>
      </c>
      <c r="D56" s="122" t="s">
        <v>127</v>
      </c>
      <c r="E56" s="140" t="s">
        <v>123</v>
      </c>
      <c r="F56" s="329">
        <v>12912.176920808331</v>
      </c>
      <c r="G56" s="329">
        <v>14660.1959467</v>
      </c>
      <c r="H56" s="329">
        <v>14106.105307800002</v>
      </c>
      <c r="I56" s="329">
        <v>14784.13208528</v>
      </c>
      <c r="J56" s="329">
        <v>12117.99375</v>
      </c>
      <c r="K56" s="329">
        <v>12895.240946688889</v>
      </c>
      <c r="L56" s="24">
        <v>11885.74499196</v>
      </c>
      <c r="M56" s="24"/>
      <c r="N56" s="329">
        <v>0</v>
      </c>
    </row>
    <row r="57" spans="1:14" ht="14.45">
      <c r="A57" s="122" t="s">
        <v>148</v>
      </c>
      <c r="B57" s="122" t="s">
        <v>131</v>
      </c>
      <c r="C57" s="122" t="s">
        <v>81</v>
      </c>
      <c r="D57" s="122" t="s">
        <v>127</v>
      </c>
      <c r="E57" s="140" t="s">
        <v>123</v>
      </c>
      <c r="F57" s="330"/>
      <c r="G57" s="330"/>
      <c r="H57" s="330"/>
      <c r="I57" s="330"/>
      <c r="J57" s="330"/>
      <c r="K57" s="330"/>
      <c r="L57" s="42"/>
      <c r="M57" s="42"/>
      <c r="N57" s="329">
        <v>0</v>
      </c>
    </row>
    <row r="58" spans="1:14" ht="14.45">
      <c r="A58" s="122" t="s">
        <v>150</v>
      </c>
      <c r="B58" s="122" t="s">
        <v>131</v>
      </c>
      <c r="C58" s="122" t="s">
        <v>81</v>
      </c>
      <c r="D58" s="122" t="s">
        <v>127</v>
      </c>
      <c r="E58" s="140" t="s">
        <v>123</v>
      </c>
      <c r="F58" s="330"/>
      <c r="G58" s="330"/>
      <c r="H58" s="330"/>
      <c r="I58" s="330"/>
      <c r="J58" s="330"/>
      <c r="K58" s="330"/>
      <c r="L58" s="42"/>
      <c r="M58" s="42"/>
      <c r="N58" s="329">
        <v>0</v>
      </c>
    </row>
    <row r="59" spans="1:14" ht="14.45">
      <c r="A59" s="122" t="s">
        <v>151</v>
      </c>
      <c r="B59" s="122" t="s">
        <v>131</v>
      </c>
      <c r="C59" s="122" t="s">
        <v>81</v>
      </c>
      <c r="D59" s="122" t="s">
        <v>127</v>
      </c>
      <c r="E59" s="140" t="s">
        <v>123</v>
      </c>
      <c r="F59" s="330"/>
      <c r="G59" s="330"/>
      <c r="H59" s="330"/>
      <c r="I59" s="330"/>
      <c r="J59" s="330"/>
      <c r="K59" s="330"/>
      <c r="L59" s="42"/>
      <c r="M59" s="42"/>
      <c r="N59" s="329">
        <v>0</v>
      </c>
    </row>
    <row r="60" spans="1:14" ht="14.45">
      <c r="A60" s="122" t="s">
        <v>152</v>
      </c>
      <c r="B60" s="122" t="s">
        <v>131</v>
      </c>
      <c r="C60" s="122" t="s">
        <v>81</v>
      </c>
      <c r="D60" s="122" t="s">
        <v>127</v>
      </c>
      <c r="E60" s="140" t="s">
        <v>123</v>
      </c>
      <c r="F60" s="330"/>
      <c r="G60" s="330"/>
      <c r="H60" s="330"/>
      <c r="I60" s="330"/>
      <c r="J60" s="330"/>
      <c r="K60" s="330"/>
      <c r="L60" s="42"/>
      <c r="M60" s="42"/>
      <c r="N60" s="329">
        <v>0</v>
      </c>
    </row>
    <row r="61" spans="1:14" ht="14.45">
      <c r="A61" s="123" t="s">
        <v>153</v>
      </c>
      <c r="B61" s="122" t="s">
        <v>131</v>
      </c>
      <c r="C61" s="122" t="s">
        <v>81</v>
      </c>
      <c r="D61" s="122" t="s">
        <v>127</v>
      </c>
      <c r="E61" s="140" t="s">
        <v>123</v>
      </c>
      <c r="F61" s="330"/>
      <c r="G61" s="329">
        <v>117.86637066</v>
      </c>
      <c r="H61" s="329">
        <v>101.79752549999999</v>
      </c>
      <c r="I61" s="329">
        <v>137.79863943999999</v>
      </c>
      <c r="J61" s="329">
        <v>120.31110000000001</v>
      </c>
      <c r="K61" s="329">
        <v>109.69919999999999</v>
      </c>
      <c r="L61" s="24">
        <v>131.942994</v>
      </c>
      <c r="M61" s="24">
        <v>124</v>
      </c>
      <c r="N61" s="329">
        <v>194.17163632519996</v>
      </c>
    </row>
    <row r="62" spans="1:14" ht="14.45">
      <c r="A62" s="122" t="s">
        <v>155</v>
      </c>
      <c r="B62" s="122" t="s">
        <v>147</v>
      </c>
      <c r="C62" s="122" t="s">
        <v>81</v>
      </c>
      <c r="D62" s="122" t="s">
        <v>127</v>
      </c>
      <c r="E62" s="140" t="s">
        <v>123</v>
      </c>
      <c r="F62" s="329">
        <v>34.74943214999999</v>
      </c>
      <c r="G62" s="329">
        <v>37.871449500000004</v>
      </c>
      <c r="H62" s="329">
        <v>35.681283000000001</v>
      </c>
      <c r="I62" s="329">
        <v>39.869957999999997</v>
      </c>
      <c r="J62" s="329">
        <v>36.445871249999996</v>
      </c>
      <c r="K62" s="329">
        <v>38.588122200000008</v>
      </c>
      <c r="L62" s="24">
        <v>11.71386225</v>
      </c>
      <c r="M62" s="24"/>
      <c r="N62" s="329">
        <v>0</v>
      </c>
    </row>
    <row r="63" spans="1:14" ht="14.45">
      <c r="A63" s="122" t="s">
        <v>156</v>
      </c>
      <c r="B63" s="122" t="s">
        <v>147</v>
      </c>
      <c r="C63" s="122" t="s">
        <v>81</v>
      </c>
      <c r="D63" s="122" t="s">
        <v>127</v>
      </c>
      <c r="E63" s="140" t="s">
        <v>123</v>
      </c>
      <c r="F63" s="329">
        <v>26.779782329999996</v>
      </c>
      <c r="G63" s="329">
        <v>29.1857769</v>
      </c>
      <c r="H63" s="329">
        <v>26.419753800000006</v>
      </c>
      <c r="I63" s="329">
        <v>27.559525399999998</v>
      </c>
      <c r="J63" s="329">
        <v>23.176955249999999</v>
      </c>
      <c r="K63" s="329">
        <v>24.539272919999998</v>
      </c>
      <c r="L63" s="24">
        <v>5.3077808499999994</v>
      </c>
      <c r="M63" s="24"/>
      <c r="N63" s="329">
        <v>0</v>
      </c>
    </row>
    <row r="64" spans="1:14" ht="14.45">
      <c r="A64" s="122" t="s">
        <v>157</v>
      </c>
      <c r="B64" s="122" t="s">
        <v>147</v>
      </c>
      <c r="C64" s="122" t="s">
        <v>81</v>
      </c>
      <c r="D64" s="122" t="s">
        <v>127</v>
      </c>
      <c r="E64" s="140" t="s">
        <v>123</v>
      </c>
      <c r="F64" s="329">
        <v>1.3883021099999999</v>
      </c>
      <c r="G64" s="329">
        <v>1.5130323000000001</v>
      </c>
      <c r="H64" s="329">
        <v>15.802182000000002</v>
      </c>
      <c r="I64" s="329">
        <v>14.586569999999998</v>
      </c>
      <c r="J64" s="329">
        <v>8.4309075000000018</v>
      </c>
      <c r="K64" s="329">
        <v>8.9264676000000005</v>
      </c>
      <c r="L64" s="330"/>
      <c r="M64" s="330"/>
      <c r="N64" s="330"/>
    </row>
    <row r="65" spans="1:14" ht="14.45">
      <c r="A65" s="122" t="s">
        <v>158</v>
      </c>
      <c r="B65" s="122" t="s">
        <v>147</v>
      </c>
      <c r="C65" s="122" t="s">
        <v>81</v>
      </c>
      <c r="D65" s="122" t="s">
        <v>127</v>
      </c>
      <c r="E65" s="140" t="s">
        <v>123</v>
      </c>
      <c r="F65" s="329">
        <v>1.3240870299999998</v>
      </c>
      <c r="G65" s="329">
        <v>1.4430479000000001</v>
      </c>
      <c r="H65" s="329">
        <v>12.410244000000002</v>
      </c>
      <c r="I65" s="329">
        <v>11.977589999999999</v>
      </c>
      <c r="J65" s="329">
        <v>17.895577499999998</v>
      </c>
      <c r="K65" s="329">
        <v>18.947461200000003</v>
      </c>
      <c r="L65" s="24">
        <v>4.1619587000000005</v>
      </c>
      <c r="M65" s="24"/>
      <c r="N65" s="329">
        <v>0</v>
      </c>
    </row>
    <row r="66" spans="1:14" ht="14.45">
      <c r="A66" s="122" t="s">
        <v>159</v>
      </c>
      <c r="B66" s="122" t="s">
        <v>147</v>
      </c>
      <c r="C66" s="122" t="s">
        <v>81</v>
      </c>
      <c r="D66" s="122" t="s">
        <v>127</v>
      </c>
      <c r="E66" s="140" t="s">
        <v>123</v>
      </c>
      <c r="F66" s="329">
        <v>0.19055126999999999</v>
      </c>
      <c r="G66" s="329">
        <v>0.20767110000000003</v>
      </c>
      <c r="H66" s="329">
        <v>20.299613400000005</v>
      </c>
      <c r="I66" s="329">
        <v>20.107329799999999</v>
      </c>
      <c r="J66" s="329">
        <v>19.109291249999998</v>
      </c>
      <c r="K66" s="329">
        <v>20.232515800000002</v>
      </c>
      <c r="L66" s="24">
        <v>5.2150713</v>
      </c>
      <c r="M66" s="24"/>
      <c r="N66" s="329">
        <v>0</v>
      </c>
    </row>
    <row r="67" spans="1:14" ht="14.45">
      <c r="A67" s="122" t="s">
        <v>160</v>
      </c>
      <c r="B67" s="122" t="s">
        <v>147</v>
      </c>
      <c r="C67" s="122" t="s">
        <v>81</v>
      </c>
      <c r="D67" s="122" t="s">
        <v>127</v>
      </c>
      <c r="E67" s="140" t="s">
        <v>123</v>
      </c>
      <c r="F67" s="329">
        <v>15.895326269999998</v>
      </c>
      <c r="G67" s="329">
        <v>17.323421100000004</v>
      </c>
      <c r="H67" s="329">
        <v>16.373610000000003</v>
      </c>
      <c r="I67" s="329">
        <v>17.163926</v>
      </c>
      <c r="J67" s="329">
        <v>4.888548000000001</v>
      </c>
      <c r="K67" s="329">
        <v>5.1758918400000002</v>
      </c>
      <c r="L67" s="330"/>
      <c r="M67" s="330"/>
      <c r="N67" s="330"/>
    </row>
    <row r="68" spans="1:14" ht="14.45">
      <c r="A68" s="122" t="s">
        <v>161</v>
      </c>
      <c r="B68" s="122" t="s">
        <v>147</v>
      </c>
      <c r="C68" s="122" t="s">
        <v>81</v>
      </c>
      <c r="D68" s="122" t="s">
        <v>127</v>
      </c>
      <c r="E68" s="140" t="s">
        <v>123</v>
      </c>
      <c r="F68" s="329">
        <v>28.066875889999995</v>
      </c>
      <c r="G68" s="329">
        <v>30.588507700000001</v>
      </c>
      <c r="H68" s="329">
        <v>34.928170200000011</v>
      </c>
      <c r="I68" s="329">
        <v>39.074614400000002</v>
      </c>
      <c r="J68" s="329">
        <v>36.181687500000002</v>
      </c>
      <c r="K68" s="329">
        <v>38.308410000000002</v>
      </c>
      <c r="L68" s="24">
        <v>8.7757968999999996</v>
      </c>
      <c r="M68" s="24"/>
      <c r="N68" s="329">
        <v>0</v>
      </c>
    </row>
    <row r="69" spans="1:14" ht="14.45">
      <c r="A69" s="122" t="s">
        <v>162</v>
      </c>
      <c r="B69" s="122" t="s">
        <v>147</v>
      </c>
      <c r="C69" s="122" t="s">
        <v>81</v>
      </c>
      <c r="D69" s="122" t="s">
        <v>127</v>
      </c>
      <c r="E69" s="140" t="s">
        <v>123</v>
      </c>
      <c r="F69" s="329">
        <v>20.082568279999997</v>
      </c>
      <c r="G69" s="329">
        <v>21.8868604</v>
      </c>
      <c r="H69" s="329">
        <v>14.176542600000003</v>
      </c>
      <c r="I69" s="330"/>
      <c r="J69" s="330"/>
      <c r="K69" s="330"/>
      <c r="L69" s="330"/>
      <c r="M69" s="330"/>
      <c r="N69" s="330"/>
    </row>
    <row r="70" spans="1:14" ht="14.45">
      <c r="A70" s="123" t="s">
        <v>163</v>
      </c>
      <c r="B70" s="122" t="s">
        <v>147</v>
      </c>
      <c r="C70" s="122" t="s">
        <v>81</v>
      </c>
      <c r="D70" s="122" t="s">
        <v>127</v>
      </c>
      <c r="E70" s="140" t="s">
        <v>123</v>
      </c>
      <c r="F70" s="330"/>
      <c r="G70" s="330"/>
      <c r="H70" s="330"/>
      <c r="I70" s="330"/>
      <c r="J70" s="329">
        <v>28.567835250000005</v>
      </c>
      <c r="K70" s="329">
        <v>30.24702332</v>
      </c>
      <c r="L70" s="330"/>
      <c r="M70" s="330"/>
      <c r="N70" s="330"/>
    </row>
    <row r="71" spans="1:14" ht="14.45">
      <c r="A71" s="122" t="s">
        <v>165</v>
      </c>
      <c r="B71" s="122" t="s">
        <v>147</v>
      </c>
      <c r="C71" s="122" t="s">
        <v>81</v>
      </c>
      <c r="D71" s="122" t="s">
        <v>127</v>
      </c>
      <c r="E71" s="140" t="s">
        <v>123</v>
      </c>
      <c r="F71" s="329">
        <v>14.599158839999998</v>
      </c>
      <c r="G71" s="329">
        <v>15.910801200000002</v>
      </c>
      <c r="H71" s="329">
        <v>19.174339800000006</v>
      </c>
      <c r="I71" s="329">
        <v>17.3845034</v>
      </c>
      <c r="J71" s="330"/>
      <c r="K71" s="330"/>
      <c r="L71" s="24">
        <v>25.591866649999996</v>
      </c>
      <c r="M71" s="24"/>
      <c r="N71" s="329">
        <v>0</v>
      </c>
    </row>
    <row r="72" spans="1:14" ht="14.45">
      <c r="A72" s="124" t="s">
        <v>166</v>
      </c>
      <c r="B72" s="66"/>
      <c r="C72" s="66"/>
      <c r="D72" s="66"/>
      <c r="E72" s="66"/>
      <c r="F72" s="134"/>
      <c r="G72" s="134"/>
      <c r="H72" s="134"/>
      <c r="I72" s="134"/>
      <c r="J72" s="134"/>
      <c r="K72" s="134"/>
      <c r="L72" s="134"/>
      <c r="M72" s="134"/>
      <c r="N72" s="136"/>
    </row>
    <row r="73" spans="1:14" ht="14.45">
      <c r="A73" s="122" t="s">
        <v>167</v>
      </c>
      <c r="B73" s="122" t="s">
        <v>166</v>
      </c>
      <c r="C73" s="122" t="s">
        <v>65</v>
      </c>
      <c r="D73" s="122" t="s">
        <v>166</v>
      </c>
      <c r="E73" s="140" t="s">
        <v>123</v>
      </c>
      <c r="F73" s="329">
        <v>2035.7626176166671</v>
      </c>
      <c r="G73" s="329">
        <v>2745.4631039999999</v>
      </c>
      <c r="H73" s="329">
        <v>3128.9698440000002</v>
      </c>
      <c r="I73" s="329">
        <v>2893.9715136111113</v>
      </c>
      <c r="J73" s="329">
        <v>2819.1396067777782</v>
      </c>
      <c r="K73" s="333"/>
      <c r="L73" s="333"/>
      <c r="M73" s="333"/>
      <c r="N73" s="330"/>
    </row>
    <row r="74" spans="1:14" ht="14.45">
      <c r="A74" s="122" t="s">
        <v>168</v>
      </c>
      <c r="B74" s="122" t="s">
        <v>166</v>
      </c>
      <c r="C74" s="122" t="s">
        <v>65</v>
      </c>
      <c r="D74" s="122" t="s">
        <v>166</v>
      </c>
      <c r="E74" s="140" t="s">
        <v>123</v>
      </c>
      <c r="F74" s="329">
        <v>411.49927843555565</v>
      </c>
      <c r="G74" s="330"/>
      <c r="H74" s="330"/>
      <c r="I74" s="330"/>
      <c r="J74" s="330"/>
      <c r="K74" s="330"/>
      <c r="L74" s="330"/>
      <c r="M74" s="330"/>
      <c r="N74" s="330"/>
    </row>
    <row r="75" spans="1:14" ht="14.45">
      <c r="A75" s="122" t="s">
        <v>169</v>
      </c>
      <c r="B75" s="122" t="s">
        <v>166</v>
      </c>
      <c r="C75" s="122" t="s">
        <v>65</v>
      </c>
      <c r="D75" s="122" t="s">
        <v>166</v>
      </c>
      <c r="E75" s="140" t="s">
        <v>123</v>
      </c>
      <c r="F75" s="329">
        <v>1292.4386397999999</v>
      </c>
      <c r="G75" s="329">
        <v>1564.6179240000001</v>
      </c>
      <c r="H75" s="329">
        <v>1655.1596880000002</v>
      </c>
      <c r="I75" s="329">
        <v>1404.0127655000001</v>
      </c>
      <c r="J75" s="329">
        <v>1291.2829840000002</v>
      </c>
      <c r="K75" s="333"/>
      <c r="L75" s="330"/>
      <c r="M75" s="330"/>
      <c r="N75" s="330"/>
    </row>
    <row r="76" spans="1:14" ht="14.45">
      <c r="A76" s="124" t="s">
        <v>170</v>
      </c>
      <c r="B76" s="66"/>
      <c r="C76" s="66"/>
      <c r="D76" s="66"/>
      <c r="E76" s="66"/>
      <c r="F76" s="134"/>
      <c r="G76" s="134"/>
      <c r="H76" s="134"/>
      <c r="I76" s="134"/>
      <c r="J76" s="134"/>
      <c r="K76" s="134"/>
      <c r="L76" s="134"/>
      <c r="M76" s="134"/>
      <c r="N76" s="136"/>
    </row>
    <row r="77" spans="1:14" ht="14.45">
      <c r="A77" s="122" t="s">
        <v>171</v>
      </c>
      <c r="B77" s="122" t="s">
        <v>172</v>
      </c>
      <c r="C77" s="122" t="s">
        <v>65</v>
      </c>
      <c r="D77" s="122" t="s">
        <v>173</v>
      </c>
      <c r="E77" s="140" t="s">
        <v>123</v>
      </c>
      <c r="F77" s="329">
        <v>179.94239999999999</v>
      </c>
      <c r="G77" s="329">
        <v>216.40015964</v>
      </c>
      <c r="H77" s="329">
        <v>215.551805</v>
      </c>
      <c r="I77" s="329">
        <v>218.93566499999997</v>
      </c>
      <c r="J77" s="329">
        <v>140.41023566666664</v>
      </c>
      <c r="K77" s="329">
        <v>12.602411315438633</v>
      </c>
      <c r="L77" s="24"/>
      <c r="M77" s="24">
        <v>128</v>
      </c>
      <c r="N77" s="329">
        <v>106.86268522959674</v>
      </c>
    </row>
    <row r="78" spans="1:14" ht="14.45">
      <c r="A78" s="123" t="s">
        <v>174</v>
      </c>
      <c r="B78" s="122" t="s">
        <v>175</v>
      </c>
      <c r="C78" s="122" t="s">
        <v>65</v>
      </c>
      <c r="D78" s="122" t="s">
        <v>173</v>
      </c>
      <c r="E78" s="140" t="s">
        <v>123</v>
      </c>
      <c r="F78" s="330"/>
      <c r="G78" s="330"/>
      <c r="H78" s="329">
        <v>30.769542099999999</v>
      </c>
      <c r="I78" s="329">
        <v>42.177064950000002</v>
      </c>
      <c r="J78" s="329">
        <v>45.783786783333326</v>
      </c>
      <c r="K78" s="329">
        <v>44.815707750000001</v>
      </c>
      <c r="L78" s="24">
        <v>51.135903412499999</v>
      </c>
      <c r="M78" s="24">
        <v>1</v>
      </c>
      <c r="N78" s="330"/>
    </row>
    <row r="79" spans="1:14" ht="14.45">
      <c r="A79" s="123" t="s">
        <v>177</v>
      </c>
      <c r="B79" s="122" t="s">
        <v>178</v>
      </c>
      <c r="C79" s="122" t="s">
        <v>65</v>
      </c>
      <c r="D79" s="122" t="s">
        <v>173</v>
      </c>
      <c r="E79" s="140" t="s">
        <v>123</v>
      </c>
      <c r="F79" s="330"/>
      <c r="G79" s="330"/>
      <c r="H79" s="329">
        <v>31.015375160000005</v>
      </c>
      <c r="I79" s="329">
        <v>35.64353367999999</v>
      </c>
      <c r="J79" s="329">
        <v>90.048936874999981</v>
      </c>
      <c r="K79" s="329">
        <v>106.81209625833333</v>
      </c>
      <c r="L79" s="24">
        <v>135.91495187999999</v>
      </c>
      <c r="M79" s="24">
        <v>112</v>
      </c>
      <c r="N79" s="329">
        <v>96.995625057067542</v>
      </c>
    </row>
    <row r="80" spans="1:14" ht="14.45">
      <c r="A80" s="123" t="s">
        <v>180</v>
      </c>
      <c r="B80" s="122" t="s">
        <v>181</v>
      </c>
      <c r="C80" s="122" t="s">
        <v>182</v>
      </c>
      <c r="D80" s="122" t="s">
        <v>173</v>
      </c>
      <c r="E80" s="140" t="s">
        <v>123</v>
      </c>
      <c r="F80" s="330"/>
      <c r="G80" s="330"/>
      <c r="H80" s="329">
        <v>1009.79778592</v>
      </c>
      <c r="I80" s="329">
        <v>988.43653024000014</v>
      </c>
      <c r="J80" s="329">
        <v>809.5637999999999</v>
      </c>
      <c r="K80" s="329">
        <v>101.47974067503836</v>
      </c>
      <c r="L80" s="24">
        <v>0</v>
      </c>
      <c r="M80" s="24">
        <v>0</v>
      </c>
      <c r="N80" s="329">
        <v>0</v>
      </c>
    </row>
    <row r="81" spans="1:14" ht="14.45">
      <c r="A81" s="122" t="s">
        <v>183</v>
      </c>
      <c r="B81" s="122" t="s">
        <v>181</v>
      </c>
      <c r="C81" s="122" t="s">
        <v>65</v>
      </c>
      <c r="D81" s="122" t="s">
        <v>173</v>
      </c>
      <c r="E81" s="140" t="s">
        <v>123</v>
      </c>
      <c r="F81" s="329">
        <v>24393.241367966664</v>
      </c>
      <c r="G81" s="329">
        <v>19949.647298591855</v>
      </c>
      <c r="H81" s="329">
        <v>18202.818736666664</v>
      </c>
      <c r="I81" s="329">
        <v>18131.527808488885</v>
      </c>
      <c r="J81" s="329">
        <v>14060.611486520031</v>
      </c>
      <c r="K81" s="329">
        <v>1503.5872293153443</v>
      </c>
      <c r="L81" s="24">
        <v>0</v>
      </c>
      <c r="M81" s="24">
        <v>0</v>
      </c>
      <c r="N81" s="329">
        <v>0</v>
      </c>
    </row>
    <row r="82" spans="1:14" ht="14.45">
      <c r="A82" s="122" t="s">
        <v>184</v>
      </c>
      <c r="B82" s="122" t="s">
        <v>181</v>
      </c>
      <c r="C82" s="122" t="s">
        <v>65</v>
      </c>
      <c r="D82" s="122" t="s">
        <v>173</v>
      </c>
      <c r="E82" s="140" t="s">
        <v>123</v>
      </c>
      <c r="F82" s="329">
        <v>1495.7861464555556</v>
      </c>
      <c r="G82" s="329">
        <v>1218.6441786400001</v>
      </c>
      <c r="H82" s="329">
        <v>1158.38022916</v>
      </c>
      <c r="I82" s="329">
        <v>922.16530008000007</v>
      </c>
      <c r="J82" s="329">
        <v>527.20296458333326</v>
      </c>
      <c r="K82" s="329">
        <v>19.070910009498409</v>
      </c>
      <c r="L82" s="330"/>
      <c r="M82" s="330"/>
      <c r="N82" s="330"/>
    </row>
    <row r="83" spans="1:14" ht="14.45">
      <c r="A83" s="123" t="s">
        <v>185</v>
      </c>
      <c r="B83" s="122" t="s">
        <v>181</v>
      </c>
      <c r="C83" s="122" t="s">
        <v>65</v>
      </c>
      <c r="D83" s="122" t="s">
        <v>173</v>
      </c>
      <c r="E83" s="140" t="s">
        <v>123</v>
      </c>
      <c r="F83" s="330"/>
      <c r="G83" s="330"/>
      <c r="H83" s="330"/>
      <c r="I83" s="330"/>
      <c r="J83" s="329">
        <v>65.575663194444445</v>
      </c>
      <c r="K83" s="329">
        <v>0</v>
      </c>
      <c r="L83" s="330"/>
      <c r="M83" s="330"/>
      <c r="N83" s="330"/>
    </row>
    <row r="84" spans="1:14" ht="14.45">
      <c r="A84" s="122" t="s">
        <v>187</v>
      </c>
      <c r="B84" s="122" t="s">
        <v>181</v>
      </c>
      <c r="C84" s="122" t="s">
        <v>65</v>
      </c>
      <c r="D84" s="122" t="s">
        <v>173</v>
      </c>
      <c r="E84" s="140" t="s">
        <v>123</v>
      </c>
      <c r="F84" s="329">
        <v>1126.1822929200002</v>
      </c>
      <c r="G84" s="329">
        <v>848.39830293470004</v>
      </c>
      <c r="H84" s="329">
        <v>740.13656023999999</v>
      </c>
      <c r="I84" s="329">
        <v>637.1143420320002</v>
      </c>
      <c r="J84" s="329">
        <v>428.72888949999992</v>
      </c>
      <c r="K84" s="329">
        <v>40.63350768392749</v>
      </c>
      <c r="L84" s="24">
        <v>0</v>
      </c>
      <c r="M84" s="24">
        <v>0</v>
      </c>
      <c r="N84" s="329">
        <v>0</v>
      </c>
    </row>
    <row r="85" spans="1:14" ht="14.45">
      <c r="A85" s="122" t="s">
        <v>188</v>
      </c>
      <c r="B85" s="122" t="s">
        <v>181</v>
      </c>
      <c r="C85" s="122" t="s">
        <v>65</v>
      </c>
      <c r="D85" s="122" t="s">
        <v>173</v>
      </c>
      <c r="E85" s="140" t="s">
        <v>123</v>
      </c>
      <c r="F85" s="329">
        <v>5061.9318429200002</v>
      </c>
      <c r="G85" s="329">
        <v>3940.8811882999998</v>
      </c>
      <c r="H85" s="329">
        <v>3583.2461280000002</v>
      </c>
      <c r="I85" s="329">
        <v>3359.762432</v>
      </c>
      <c r="J85" s="329">
        <v>2340.3082499999996</v>
      </c>
      <c r="K85" s="329">
        <v>259.4739566526095</v>
      </c>
      <c r="L85" s="24">
        <v>0</v>
      </c>
      <c r="M85" s="24">
        <v>0</v>
      </c>
      <c r="N85" s="329">
        <v>0</v>
      </c>
    </row>
    <row r="86" spans="1:14" ht="14.45">
      <c r="A86" s="122" t="s">
        <v>189</v>
      </c>
      <c r="B86" s="122" t="s">
        <v>181</v>
      </c>
      <c r="C86" s="122" t="s">
        <v>81</v>
      </c>
      <c r="D86" s="122" t="s">
        <v>173</v>
      </c>
      <c r="E86" s="140" t="s">
        <v>123</v>
      </c>
      <c r="F86" s="330"/>
      <c r="G86" s="330"/>
      <c r="H86" s="330"/>
      <c r="I86" s="330"/>
      <c r="J86" s="330"/>
      <c r="K86" s="330"/>
      <c r="L86" s="330"/>
      <c r="M86" s="329">
        <v>0</v>
      </c>
      <c r="N86" s="329">
        <v>0</v>
      </c>
    </row>
    <row r="87" spans="1:14" ht="14.45">
      <c r="A87" s="122" t="s">
        <v>190</v>
      </c>
      <c r="B87" s="122" t="s">
        <v>181</v>
      </c>
      <c r="C87" s="122" t="s">
        <v>83</v>
      </c>
      <c r="D87" s="122" t="s">
        <v>173</v>
      </c>
      <c r="E87" s="140" t="s">
        <v>123</v>
      </c>
      <c r="F87" s="329">
        <v>936.51796080400004</v>
      </c>
      <c r="G87" s="329">
        <v>755.01973297099994</v>
      </c>
      <c r="H87" s="329">
        <v>587.44810339599996</v>
      </c>
      <c r="I87" s="329">
        <v>460.52711512000002</v>
      </c>
      <c r="J87" s="329">
        <v>262.50806388888884</v>
      </c>
      <c r="K87" s="329">
        <v>26.026937308002449</v>
      </c>
      <c r="L87" s="24">
        <v>0</v>
      </c>
      <c r="M87" s="24">
        <v>0</v>
      </c>
      <c r="N87" s="329">
        <v>0</v>
      </c>
    </row>
    <row r="88" spans="1:14" ht="14.45">
      <c r="A88" s="122" t="s">
        <v>191</v>
      </c>
      <c r="B88" s="122" t="s">
        <v>181</v>
      </c>
      <c r="C88" s="122" t="s">
        <v>83</v>
      </c>
      <c r="D88" s="122" t="s">
        <v>173</v>
      </c>
      <c r="E88" s="140" t="s">
        <v>123</v>
      </c>
      <c r="F88" s="329">
        <v>88.935748119999985</v>
      </c>
      <c r="G88" s="329">
        <v>62.283481785000006</v>
      </c>
      <c r="H88" s="329">
        <v>51.381009372000001</v>
      </c>
      <c r="I88" s="329">
        <v>46.579255376000006</v>
      </c>
      <c r="J88" s="329">
        <v>29.890424861111107</v>
      </c>
      <c r="K88" s="329">
        <v>2.7600474635148675</v>
      </c>
      <c r="L88" s="24">
        <v>0</v>
      </c>
      <c r="M88" s="24">
        <v>0</v>
      </c>
      <c r="N88" s="329">
        <v>0</v>
      </c>
    </row>
    <row r="89" spans="1:14" ht="14.45">
      <c r="A89" s="122" t="s">
        <v>192</v>
      </c>
      <c r="B89" s="122" t="s">
        <v>181</v>
      </c>
      <c r="C89" s="122" t="s">
        <v>83</v>
      </c>
      <c r="D89" s="122" t="s">
        <v>173</v>
      </c>
      <c r="E89" s="140" t="s">
        <v>123</v>
      </c>
      <c r="F89" s="329">
        <v>15.531487455555554</v>
      </c>
      <c r="G89" s="329">
        <v>13.734940099999999</v>
      </c>
      <c r="H89" s="329">
        <v>6.6072560400000011</v>
      </c>
      <c r="I89" s="329">
        <v>11.88557104</v>
      </c>
      <c r="J89" s="329">
        <v>7.9671324999999991</v>
      </c>
      <c r="K89" s="329">
        <v>0.6000251882258929</v>
      </c>
      <c r="L89" s="24"/>
      <c r="M89" s="330"/>
      <c r="N89" s="330"/>
    </row>
    <row r="90" spans="1:14" ht="14.45">
      <c r="F90" s="4"/>
      <c r="G90" s="4"/>
      <c r="H90" s="4"/>
      <c r="I90" s="4"/>
      <c r="J90" s="4"/>
      <c r="K90" s="4"/>
    </row>
    <row r="91" spans="1:14" ht="20.100000000000001" customHeight="1">
      <c r="A91" s="220" t="s">
        <v>248</v>
      </c>
      <c r="B91" s="8"/>
      <c r="C91" s="36"/>
      <c r="D91" s="37"/>
      <c r="E91" s="36"/>
      <c r="F91" s="28"/>
      <c r="G91" s="28"/>
      <c r="H91" s="29"/>
      <c r="I91" s="29"/>
      <c r="J91" s="29"/>
      <c r="K91" s="28"/>
    </row>
    <row r="92" spans="1:14" ht="35.25" customHeight="1">
      <c r="A92" s="113" t="s">
        <v>51</v>
      </c>
      <c r="B92" s="113" t="s">
        <v>52</v>
      </c>
      <c r="C92" s="113" t="s">
        <v>53</v>
      </c>
      <c r="D92" s="113" t="s">
        <v>54</v>
      </c>
      <c r="E92" s="113" t="s">
        <v>55</v>
      </c>
      <c r="F92" s="183">
        <v>2016</v>
      </c>
      <c r="G92" s="183">
        <f>cy</f>
        <v>2017</v>
      </c>
      <c r="H92" s="183">
        <v>2018</v>
      </c>
      <c r="I92" s="183">
        <v>2019</v>
      </c>
      <c r="J92" s="183">
        <v>2020</v>
      </c>
      <c r="K92" s="183">
        <v>2021</v>
      </c>
      <c r="L92" s="183">
        <v>2022</v>
      </c>
      <c r="M92" s="183">
        <v>2023</v>
      </c>
      <c r="N92" s="183">
        <v>2024</v>
      </c>
    </row>
    <row r="93" spans="1:14" ht="14.45">
      <c r="A93" s="149" t="s">
        <v>62</v>
      </c>
      <c r="B93" s="66"/>
      <c r="C93" s="66"/>
      <c r="D93" s="66"/>
      <c r="E93" s="66"/>
      <c r="F93" s="134"/>
      <c r="G93" s="134"/>
      <c r="H93" s="134"/>
      <c r="I93" s="134"/>
      <c r="J93" s="134"/>
      <c r="K93" s="134"/>
      <c r="L93" s="269"/>
      <c r="M93" s="269"/>
      <c r="N93" s="136"/>
    </row>
    <row r="94" spans="1:14" ht="14.45">
      <c r="A94" s="128" t="s">
        <v>63</v>
      </c>
      <c r="B94" s="129"/>
      <c r="C94" s="129"/>
      <c r="D94" s="129"/>
      <c r="E94" s="129"/>
      <c r="F94" s="127"/>
      <c r="G94" s="127"/>
      <c r="H94" s="127"/>
      <c r="I94" s="127"/>
      <c r="J94" s="127"/>
      <c r="K94" s="127"/>
      <c r="L94" s="127"/>
      <c r="M94" s="127"/>
      <c r="N94" s="132"/>
    </row>
    <row r="95" spans="1:14" ht="14.45">
      <c r="A95" s="137" t="s">
        <v>64</v>
      </c>
      <c r="B95" s="122" t="s">
        <v>63</v>
      </c>
      <c r="C95" s="122" t="s">
        <v>65</v>
      </c>
      <c r="D95" s="122" t="s">
        <v>63</v>
      </c>
      <c r="E95" s="140" t="s">
        <v>66</v>
      </c>
      <c r="F95" s="329">
        <v>69.37125972222222</v>
      </c>
      <c r="G95" s="329">
        <v>66.654133333333334</v>
      </c>
      <c r="H95" s="329">
        <v>50.66297999999999</v>
      </c>
      <c r="I95" s="329">
        <v>24.042428627027022</v>
      </c>
      <c r="J95" s="329">
        <v>39.701061183732755</v>
      </c>
      <c r="K95" s="329">
        <v>37.027048322147657</v>
      </c>
      <c r="L95" s="24">
        <v>37.496445620134224</v>
      </c>
      <c r="M95" s="24">
        <v>40</v>
      </c>
      <c r="N95" s="329">
        <v>44.479202166666667</v>
      </c>
    </row>
    <row r="96" spans="1:14" ht="14.45">
      <c r="A96" s="122" t="s">
        <v>68</v>
      </c>
      <c r="B96" s="122" t="s">
        <v>63</v>
      </c>
      <c r="C96" s="122" t="s">
        <v>65</v>
      </c>
      <c r="D96" s="122" t="s">
        <v>63</v>
      </c>
      <c r="E96" s="140" t="s">
        <v>66</v>
      </c>
      <c r="F96" s="330"/>
      <c r="G96" s="330"/>
      <c r="H96" s="330"/>
      <c r="I96" s="330"/>
      <c r="J96" s="329">
        <v>110.16850333333335</v>
      </c>
      <c r="K96" s="329">
        <v>166.4561962038814</v>
      </c>
      <c r="L96" s="24">
        <v>69.125936073059364</v>
      </c>
      <c r="M96" s="24">
        <v>133</v>
      </c>
      <c r="N96" s="329">
        <v>135.46228095937349</v>
      </c>
    </row>
    <row r="97" spans="1:14" ht="14.45">
      <c r="A97" s="122" t="s">
        <v>70</v>
      </c>
      <c r="B97" s="122" t="s">
        <v>63</v>
      </c>
      <c r="C97" s="122" t="s">
        <v>65</v>
      </c>
      <c r="D97" s="122" t="s">
        <v>63</v>
      </c>
      <c r="E97" s="140" t="s">
        <v>66</v>
      </c>
      <c r="F97" s="329">
        <v>3.1140479999999999</v>
      </c>
      <c r="G97" s="329">
        <v>2.7193845000000003</v>
      </c>
      <c r="H97" s="329">
        <v>2.33988</v>
      </c>
      <c r="I97" s="329">
        <v>1.9674666666666669</v>
      </c>
      <c r="J97" s="329">
        <v>1.6068719999999999</v>
      </c>
      <c r="K97" s="329">
        <v>3.1798645126892726</v>
      </c>
      <c r="L97" s="24">
        <v>1.444917808219178</v>
      </c>
      <c r="M97" s="24">
        <v>3</v>
      </c>
      <c r="N97" s="329">
        <v>0.48148800783162016</v>
      </c>
    </row>
    <row r="98" spans="1:14" ht="14.45">
      <c r="A98" s="122" t="s">
        <v>71</v>
      </c>
      <c r="B98" s="122" t="s">
        <v>63</v>
      </c>
      <c r="C98" s="122" t="s">
        <v>65</v>
      </c>
      <c r="D98" s="122" t="s">
        <v>63</v>
      </c>
      <c r="E98" s="140" t="s">
        <v>66</v>
      </c>
      <c r="F98" s="330"/>
      <c r="G98" s="330"/>
      <c r="H98" s="330"/>
      <c r="I98" s="330"/>
      <c r="J98" s="330"/>
      <c r="K98" s="330"/>
      <c r="L98" s="24">
        <v>30.199263720449178</v>
      </c>
      <c r="M98" s="24">
        <v>29</v>
      </c>
      <c r="N98" s="329">
        <v>27.922626068376069</v>
      </c>
    </row>
    <row r="99" spans="1:14" ht="14.45">
      <c r="A99" s="122" t="s">
        <v>73</v>
      </c>
      <c r="B99" s="122" t="s">
        <v>63</v>
      </c>
      <c r="C99" s="122" t="s">
        <v>65</v>
      </c>
      <c r="D99" s="122" t="s">
        <v>63</v>
      </c>
      <c r="E99" s="140" t="s">
        <v>66</v>
      </c>
      <c r="F99" s="329">
        <v>1006.5219166666666</v>
      </c>
      <c r="G99" s="329">
        <v>945.33864444444441</v>
      </c>
      <c r="H99" s="329">
        <v>1177.7192</v>
      </c>
      <c r="I99" s="329">
        <v>1062.9497948381452</v>
      </c>
      <c r="J99" s="329">
        <v>929.50831495726504</v>
      </c>
      <c r="K99" s="329">
        <v>837.22188802083326</v>
      </c>
      <c r="L99" s="24">
        <v>925.40168912037041</v>
      </c>
      <c r="M99" s="24">
        <v>876</v>
      </c>
      <c r="N99" s="329">
        <v>868.62817325800381</v>
      </c>
    </row>
    <row r="100" spans="1:14" ht="14.45">
      <c r="A100" s="122" t="s">
        <v>74</v>
      </c>
      <c r="B100" s="122" t="s">
        <v>63</v>
      </c>
      <c r="C100" s="122" t="s">
        <v>65</v>
      </c>
      <c r="D100" s="122" t="s">
        <v>63</v>
      </c>
      <c r="E100" s="140" t="s">
        <v>66</v>
      </c>
      <c r="F100" s="329">
        <v>98.983838683333317</v>
      </c>
      <c r="G100" s="329">
        <v>53.34408599999999</v>
      </c>
      <c r="H100" s="329">
        <v>52.261806277777765</v>
      </c>
      <c r="I100" s="329">
        <v>50.929674347120418</v>
      </c>
      <c r="J100" s="329">
        <v>47.793082098603847</v>
      </c>
      <c r="K100" s="329">
        <v>38.120040453752175</v>
      </c>
      <c r="L100" s="330"/>
      <c r="M100" s="330"/>
      <c r="N100" s="330"/>
    </row>
    <row r="101" spans="1:14" ht="14.45">
      <c r="A101" s="122" t="s">
        <v>76</v>
      </c>
      <c r="B101" s="122" t="s">
        <v>63</v>
      </c>
      <c r="C101" s="122" t="s">
        <v>65</v>
      </c>
      <c r="D101" s="122" t="s">
        <v>63</v>
      </c>
      <c r="E101" s="140" t="s">
        <v>66</v>
      </c>
      <c r="F101" s="329">
        <v>104.46073333333334</v>
      </c>
      <c r="G101" s="329">
        <v>103.38496000000001</v>
      </c>
      <c r="H101" s="329">
        <v>112.86664556999999</v>
      </c>
      <c r="I101" s="329">
        <v>120.73221947368422</v>
      </c>
      <c r="J101" s="329">
        <v>85.14001056067589</v>
      </c>
      <c r="K101" s="329">
        <v>89.136306540583135</v>
      </c>
      <c r="L101" s="24">
        <v>83.546897333891664</v>
      </c>
      <c r="M101" s="24">
        <v>50</v>
      </c>
      <c r="N101" s="329">
        <v>51.589516129032255</v>
      </c>
    </row>
    <row r="102" spans="1:14" ht="14.45">
      <c r="A102" s="122" t="s">
        <v>77</v>
      </c>
      <c r="B102" s="122" t="s">
        <v>63</v>
      </c>
      <c r="C102" s="122" t="s">
        <v>65</v>
      </c>
      <c r="D102" s="122" t="s">
        <v>63</v>
      </c>
      <c r="E102" s="140" t="s">
        <v>66</v>
      </c>
      <c r="F102" s="329">
        <v>1460.8953722222222</v>
      </c>
      <c r="G102" s="329">
        <v>1244.5005111111111</v>
      </c>
      <c r="H102" s="329">
        <v>1179.3294699999997</v>
      </c>
      <c r="I102" s="329">
        <v>550.52131045007286</v>
      </c>
      <c r="J102" s="329">
        <v>927.99879883805386</v>
      </c>
      <c r="K102" s="329">
        <v>835.85864213273669</v>
      </c>
      <c r="L102" s="24">
        <v>891.24252550708422</v>
      </c>
      <c r="M102" s="24">
        <v>962</v>
      </c>
      <c r="N102" s="329">
        <v>1216.3781300000001</v>
      </c>
    </row>
    <row r="103" spans="1:14" ht="14.45">
      <c r="A103" s="122" t="s">
        <v>78</v>
      </c>
      <c r="B103" s="122" t="s">
        <v>63</v>
      </c>
      <c r="C103" s="122" t="s">
        <v>65</v>
      </c>
      <c r="D103" s="122" t="s">
        <v>63</v>
      </c>
      <c r="E103" s="140" t="s">
        <v>66</v>
      </c>
      <c r="F103" s="329">
        <v>163.09943999999999</v>
      </c>
      <c r="G103" s="329">
        <v>139.32395958333331</v>
      </c>
      <c r="H103" s="329">
        <v>112.1692074</v>
      </c>
      <c r="I103" s="329">
        <v>45.836655925925932</v>
      </c>
      <c r="J103" s="330"/>
      <c r="K103" s="330"/>
      <c r="L103" s="330"/>
      <c r="M103" s="330"/>
      <c r="N103" s="330"/>
    </row>
    <row r="104" spans="1:14" ht="14.45">
      <c r="A104" s="122" t="s">
        <v>80</v>
      </c>
      <c r="B104" s="122" t="s">
        <v>63</v>
      </c>
      <c r="C104" s="122" t="s">
        <v>81</v>
      </c>
      <c r="D104" s="122" t="s">
        <v>63</v>
      </c>
      <c r="E104" s="140" t="s">
        <v>66</v>
      </c>
      <c r="F104" s="329">
        <v>1195.8496484459999</v>
      </c>
      <c r="G104" s="329">
        <v>1083.5017326000002</v>
      </c>
      <c r="H104" s="329">
        <v>1064.6787408749999</v>
      </c>
      <c r="I104" s="329">
        <v>1031.82589282</v>
      </c>
      <c r="J104" s="329">
        <v>786.86218254733228</v>
      </c>
      <c r="K104" s="329">
        <v>676.3229976695651</v>
      </c>
      <c r="L104" s="24">
        <v>612.23991479999995</v>
      </c>
      <c r="M104" s="24">
        <v>557</v>
      </c>
      <c r="N104" s="329">
        <v>339.72894253472219</v>
      </c>
    </row>
    <row r="105" spans="1:14" ht="14.45">
      <c r="A105" s="122" t="s">
        <v>82</v>
      </c>
      <c r="B105" s="122" t="s">
        <v>63</v>
      </c>
      <c r="C105" s="122" t="s">
        <v>83</v>
      </c>
      <c r="D105" s="122" t="s">
        <v>63</v>
      </c>
      <c r="E105" s="140" t="s">
        <v>66</v>
      </c>
      <c r="F105" s="329">
        <v>52.485657999999994</v>
      </c>
      <c r="G105" s="329">
        <v>51.032155555555555</v>
      </c>
      <c r="H105" s="329">
        <v>46.144189999999995</v>
      </c>
      <c r="I105" s="329">
        <v>18.488778445945943</v>
      </c>
      <c r="J105" s="329">
        <v>31.457049999999999</v>
      </c>
      <c r="K105" s="329">
        <v>31.023193794484822</v>
      </c>
      <c r="L105" s="24">
        <v>25.714308791946308</v>
      </c>
      <c r="M105" s="24">
        <v>22</v>
      </c>
      <c r="N105" s="329">
        <v>25.633538333333334</v>
      </c>
    </row>
    <row r="106" spans="1:14" ht="14.45">
      <c r="A106" s="122" t="s">
        <v>84</v>
      </c>
      <c r="B106" s="122" t="s">
        <v>63</v>
      </c>
      <c r="C106" s="122" t="s">
        <v>83</v>
      </c>
      <c r="D106" s="122" t="s">
        <v>63</v>
      </c>
      <c r="E106" s="140" t="s">
        <v>66</v>
      </c>
      <c r="F106" s="329">
        <v>3.5762748000000002</v>
      </c>
      <c r="G106" s="329">
        <v>3.1353700833333331</v>
      </c>
      <c r="H106" s="330"/>
      <c r="I106" s="330"/>
      <c r="J106" s="330"/>
      <c r="K106" s="330"/>
      <c r="L106" s="330"/>
      <c r="M106" s="330"/>
      <c r="N106" s="330"/>
    </row>
    <row r="107" spans="1:14" ht="14.45">
      <c r="A107" s="124" t="s">
        <v>86</v>
      </c>
      <c r="B107" s="66"/>
      <c r="C107" s="66"/>
      <c r="D107" s="66"/>
      <c r="E107" s="66"/>
      <c r="F107" s="134"/>
      <c r="G107" s="134"/>
      <c r="H107" s="134"/>
      <c r="I107" s="134"/>
      <c r="J107" s="134"/>
      <c r="K107" s="134"/>
      <c r="L107" s="343"/>
      <c r="M107" s="343"/>
      <c r="N107" s="152"/>
    </row>
    <row r="108" spans="1:14" ht="14.45">
      <c r="A108" s="122" t="s">
        <v>87</v>
      </c>
      <c r="B108" s="122" t="s">
        <v>86</v>
      </c>
      <c r="C108" s="122" t="s">
        <v>65</v>
      </c>
      <c r="D108" s="122" t="s">
        <v>86</v>
      </c>
      <c r="E108" s="140" t="s">
        <v>66</v>
      </c>
      <c r="F108" s="329">
        <v>52354.032725239937</v>
      </c>
      <c r="G108" s="329">
        <v>48930.176875819503</v>
      </c>
      <c r="H108" s="329">
        <v>47913.881160969468</v>
      </c>
      <c r="I108" s="329">
        <v>42803.77548513301</v>
      </c>
      <c r="J108" s="329">
        <v>41824.177237485565</v>
      </c>
      <c r="K108" s="329">
        <v>35640.007936722286</v>
      </c>
      <c r="L108" s="24">
        <v>36704.745602558352</v>
      </c>
      <c r="M108" s="24">
        <v>35553</v>
      </c>
      <c r="N108" s="329">
        <v>32941.937373866087</v>
      </c>
    </row>
    <row r="109" spans="1:14" ht="14.45">
      <c r="A109" s="122" t="s">
        <v>88</v>
      </c>
      <c r="B109" s="122" t="s">
        <v>86</v>
      </c>
      <c r="C109" s="122" t="s">
        <v>65</v>
      </c>
      <c r="D109" s="122" t="s">
        <v>86</v>
      </c>
      <c r="E109" s="140" t="s">
        <v>66</v>
      </c>
      <c r="F109" s="329">
        <v>306.34726356032246</v>
      </c>
      <c r="G109" s="329">
        <v>520.12076745116224</v>
      </c>
      <c r="H109" s="329">
        <v>312.07247382367638</v>
      </c>
      <c r="I109" s="330"/>
      <c r="J109" s="330"/>
      <c r="K109" s="330"/>
      <c r="L109" s="330"/>
      <c r="M109" s="330"/>
      <c r="N109" s="330"/>
    </row>
    <row r="110" spans="1:14" ht="14.45">
      <c r="A110" s="122" t="s">
        <v>90</v>
      </c>
      <c r="B110" s="122" t="s">
        <v>86</v>
      </c>
      <c r="C110" s="122" t="s">
        <v>65</v>
      </c>
      <c r="D110" s="122" t="s">
        <v>86</v>
      </c>
      <c r="E110" s="140" t="s">
        <v>66</v>
      </c>
      <c r="F110" s="329">
        <v>16368.075274342205</v>
      </c>
      <c r="G110" s="330"/>
      <c r="H110" s="330"/>
      <c r="I110" s="330"/>
      <c r="J110" s="330"/>
      <c r="K110" s="330"/>
      <c r="L110" s="330"/>
      <c r="M110" s="330"/>
      <c r="N110" s="330"/>
    </row>
    <row r="111" spans="1:14" ht="14.45">
      <c r="A111" s="122" t="s">
        <v>92</v>
      </c>
      <c r="B111" s="122" t="s">
        <v>86</v>
      </c>
      <c r="C111" s="122" t="s">
        <v>65</v>
      </c>
      <c r="D111" s="122" t="s">
        <v>86</v>
      </c>
      <c r="E111" s="140" t="s">
        <v>66</v>
      </c>
      <c r="F111" s="329">
        <v>38642.018308867693</v>
      </c>
      <c r="G111" s="329">
        <v>33890.018802395949</v>
      </c>
      <c r="H111" s="329">
        <v>32316.89178168993</v>
      </c>
      <c r="I111" s="329">
        <v>29064.018002734349</v>
      </c>
      <c r="J111" s="329">
        <v>28648.249995121867</v>
      </c>
      <c r="K111" s="329">
        <v>26191.627143606158</v>
      </c>
      <c r="L111" s="24">
        <v>27071.940646482093</v>
      </c>
      <c r="M111" s="24">
        <v>27498</v>
      </c>
      <c r="N111" s="329">
        <v>23099.62917828983</v>
      </c>
    </row>
    <row r="112" spans="1:14" ht="14.45">
      <c r="A112" s="122" t="s">
        <v>93</v>
      </c>
      <c r="B112" s="122" t="s">
        <v>86</v>
      </c>
      <c r="C112" s="122" t="s">
        <v>65</v>
      </c>
      <c r="D112" s="122" t="s">
        <v>86</v>
      </c>
      <c r="E112" s="140" t="s">
        <v>66</v>
      </c>
      <c r="F112" s="329">
        <v>187984.29795349637</v>
      </c>
      <c r="G112" s="329">
        <v>140720.41375184021</v>
      </c>
      <c r="H112" s="329">
        <v>110873.95350757748</v>
      </c>
      <c r="I112" s="329">
        <v>108624.16581069448</v>
      </c>
      <c r="J112" s="329">
        <v>109402.49393929195</v>
      </c>
      <c r="K112" s="329">
        <v>10657.97216976555</v>
      </c>
      <c r="L112" s="24">
        <v>15324.731684120006</v>
      </c>
      <c r="M112" s="24">
        <v>16819</v>
      </c>
      <c r="N112" s="329">
        <v>18958.021719064112</v>
      </c>
    </row>
    <row r="113" spans="1:14" ht="14.45">
      <c r="A113" s="122" t="s">
        <v>94</v>
      </c>
      <c r="B113" s="122" t="s">
        <v>86</v>
      </c>
      <c r="C113" s="122" t="s">
        <v>65</v>
      </c>
      <c r="D113" s="122" t="s">
        <v>86</v>
      </c>
      <c r="E113" s="140" t="s">
        <v>66</v>
      </c>
      <c r="F113" s="329">
        <v>14939.152074503721</v>
      </c>
      <c r="G113" s="329">
        <v>9275.7270282170102</v>
      </c>
      <c r="H113" s="329">
        <v>9750.665787746364</v>
      </c>
      <c r="I113" s="329">
        <v>8546.747585492536</v>
      </c>
      <c r="J113" s="329">
        <v>5643.5813805908865</v>
      </c>
      <c r="K113" s="329">
        <v>0</v>
      </c>
      <c r="L113" s="330"/>
      <c r="M113" s="330"/>
      <c r="N113" s="330"/>
    </row>
    <row r="114" spans="1:14" ht="14.45">
      <c r="A114" s="122" t="s">
        <v>96</v>
      </c>
      <c r="B114" s="122" t="s">
        <v>86</v>
      </c>
      <c r="C114" s="122" t="s">
        <v>65</v>
      </c>
      <c r="D114" s="122" t="s">
        <v>86</v>
      </c>
      <c r="E114" s="140" t="s">
        <v>66</v>
      </c>
      <c r="F114" s="329">
        <v>1159.9708357537702</v>
      </c>
      <c r="G114" s="329">
        <v>1342.1085292064276</v>
      </c>
      <c r="H114" s="329">
        <v>3010.1027748587403</v>
      </c>
      <c r="I114" s="329">
        <v>4121.9181106909782</v>
      </c>
      <c r="J114" s="329">
        <v>4465.6012216585668</v>
      </c>
      <c r="K114" s="329">
        <v>4358.6327453741324</v>
      </c>
      <c r="L114" s="24">
        <v>4606.0095533671429</v>
      </c>
      <c r="M114" s="24">
        <v>4279</v>
      </c>
      <c r="N114" s="329">
        <v>4009.0425691596411</v>
      </c>
    </row>
    <row r="115" spans="1:14" ht="14.45">
      <c r="A115" s="122" t="s">
        <v>97</v>
      </c>
      <c r="B115" s="122" t="s">
        <v>86</v>
      </c>
      <c r="C115" s="122" t="s">
        <v>65</v>
      </c>
      <c r="D115" s="122" t="s">
        <v>86</v>
      </c>
      <c r="E115" s="140" t="s">
        <v>66</v>
      </c>
      <c r="F115" s="329">
        <v>2853.7766486109599</v>
      </c>
      <c r="G115" s="329">
        <v>2483.4478067371988</v>
      </c>
      <c r="H115" s="329">
        <v>2409.7090081143356</v>
      </c>
      <c r="I115" s="329">
        <v>2198.7657255547897</v>
      </c>
      <c r="J115" s="329">
        <v>2280.7221897856707</v>
      </c>
      <c r="K115" s="329">
        <v>1915.6110318668848</v>
      </c>
      <c r="L115" s="24">
        <v>1942.982144815187</v>
      </c>
      <c r="M115" s="24">
        <v>1656</v>
      </c>
      <c r="N115" s="329">
        <v>1433.9002885796451</v>
      </c>
    </row>
    <row r="116" spans="1:14" ht="14.45">
      <c r="A116" s="122" t="s">
        <v>99</v>
      </c>
      <c r="B116" s="122" t="s">
        <v>86</v>
      </c>
      <c r="C116" s="122" t="s">
        <v>65</v>
      </c>
      <c r="D116" s="122" t="s">
        <v>86</v>
      </c>
      <c r="E116" s="140" t="s">
        <v>66</v>
      </c>
      <c r="F116" s="329">
        <v>48926.560723446732</v>
      </c>
      <c r="G116" s="329">
        <v>40203.678754980603</v>
      </c>
      <c r="H116" s="329">
        <v>40186.893102361064</v>
      </c>
      <c r="I116" s="329">
        <v>32083.434080715553</v>
      </c>
      <c r="J116" s="329">
        <v>32440.427217249828</v>
      </c>
      <c r="K116" s="329">
        <v>28852.288406589516</v>
      </c>
      <c r="L116" s="24">
        <v>33513.829189664888</v>
      </c>
      <c r="M116" s="24">
        <v>28982</v>
      </c>
      <c r="N116" s="329">
        <v>25949.083743381474</v>
      </c>
    </row>
    <row r="117" spans="1:14" ht="14.45">
      <c r="A117" s="122" t="s">
        <v>100</v>
      </c>
      <c r="B117" s="122" t="s">
        <v>86</v>
      </c>
      <c r="C117" s="122" t="s">
        <v>65</v>
      </c>
      <c r="D117" s="122" t="s">
        <v>86</v>
      </c>
      <c r="E117" s="140" t="s">
        <v>66</v>
      </c>
      <c r="F117" s="329">
        <v>25088.011362144753</v>
      </c>
      <c r="G117" s="329">
        <v>25209.320534577717</v>
      </c>
      <c r="H117" s="329">
        <v>24577.163505733075</v>
      </c>
      <c r="I117" s="329">
        <v>23843.776746515818</v>
      </c>
      <c r="J117" s="329">
        <v>23040.572583387475</v>
      </c>
      <c r="K117" s="329">
        <v>19279.079786600025</v>
      </c>
      <c r="L117" s="24">
        <v>19706.877135065533</v>
      </c>
      <c r="M117" s="24">
        <v>19614</v>
      </c>
      <c r="N117" s="329">
        <v>18705.282647505457</v>
      </c>
    </row>
    <row r="118" spans="1:14" ht="14.45">
      <c r="A118" s="122" t="s">
        <v>101</v>
      </c>
      <c r="B118" s="122" t="s">
        <v>86</v>
      </c>
      <c r="C118" s="122" t="s">
        <v>65</v>
      </c>
      <c r="D118" s="122" t="s">
        <v>86</v>
      </c>
      <c r="E118" s="140" t="s">
        <v>66</v>
      </c>
      <c r="F118" s="329">
        <v>74226.897086204975</v>
      </c>
      <c r="G118" s="329">
        <v>56380.897668130019</v>
      </c>
      <c r="H118" s="329">
        <v>51298.394995644558</v>
      </c>
      <c r="I118" s="329">
        <v>48615.243760926416</v>
      </c>
      <c r="J118" s="329">
        <v>48829.908394216596</v>
      </c>
      <c r="K118" s="329">
        <v>39036.846586034968</v>
      </c>
      <c r="L118" s="24">
        <v>40026.754148918146</v>
      </c>
      <c r="M118" s="24">
        <v>37730</v>
      </c>
      <c r="N118" s="329">
        <v>34015.067940480199</v>
      </c>
    </row>
    <row r="119" spans="1:14" ht="14.45">
      <c r="A119" s="122" t="s">
        <v>102</v>
      </c>
      <c r="B119" s="122" t="s">
        <v>86</v>
      </c>
      <c r="C119" s="122" t="s">
        <v>103</v>
      </c>
      <c r="D119" s="122" t="s">
        <v>86</v>
      </c>
      <c r="E119" s="140" t="s">
        <v>66</v>
      </c>
      <c r="F119" s="329">
        <v>7727.3423831036362</v>
      </c>
      <c r="G119" s="329">
        <v>5827.3834303031499</v>
      </c>
      <c r="H119" s="329">
        <v>5653.3348557816353</v>
      </c>
      <c r="I119" s="329">
        <v>5545.6950753928068</v>
      </c>
      <c r="J119" s="329">
        <v>5674.7596151709904</v>
      </c>
      <c r="K119" s="329">
        <v>4996.7962350938369</v>
      </c>
      <c r="L119" s="24">
        <v>4839.9303885732779</v>
      </c>
      <c r="M119" s="24">
        <v>4593</v>
      </c>
      <c r="N119" s="329">
        <v>4096.2395715920811</v>
      </c>
    </row>
    <row r="120" spans="1:14" ht="14.45">
      <c r="A120" s="122" t="s">
        <v>104</v>
      </c>
      <c r="B120" s="122" t="s">
        <v>86</v>
      </c>
      <c r="C120" s="122" t="s">
        <v>105</v>
      </c>
      <c r="D120" s="122" t="s">
        <v>86</v>
      </c>
      <c r="E120" s="140" t="s">
        <v>66</v>
      </c>
      <c r="F120" s="329">
        <v>75806.249383830043</v>
      </c>
      <c r="G120" s="329">
        <v>59621.952518504906</v>
      </c>
      <c r="H120" s="329">
        <v>58111.233843046219</v>
      </c>
      <c r="I120" s="329">
        <v>59310.888863255204</v>
      </c>
      <c r="J120" s="329">
        <v>60531.813429252419</v>
      </c>
      <c r="K120" s="329">
        <v>55090.54536541515</v>
      </c>
      <c r="L120" s="24">
        <v>40706.186122253734</v>
      </c>
      <c r="M120" s="24">
        <v>39500</v>
      </c>
      <c r="N120" s="329">
        <v>37496.530734478773</v>
      </c>
    </row>
    <row r="121" spans="1:14" ht="14.45">
      <c r="A121" s="122" t="s">
        <v>106</v>
      </c>
      <c r="B121" s="122" t="s">
        <v>86</v>
      </c>
      <c r="C121" s="122" t="s">
        <v>81</v>
      </c>
      <c r="D121" s="122" t="s">
        <v>86</v>
      </c>
      <c r="E121" s="140" t="s">
        <v>66</v>
      </c>
      <c r="F121" s="330"/>
      <c r="G121" s="330"/>
      <c r="H121" s="330"/>
      <c r="I121" s="330"/>
      <c r="J121" s="330"/>
      <c r="K121" s="330"/>
      <c r="L121" s="330"/>
      <c r="M121" s="329">
        <v>1425</v>
      </c>
      <c r="N121" s="329">
        <v>1431.6526095407805</v>
      </c>
    </row>
    <row r="122" spans="1:14" ht="14.45">
      <c r="A122" s="122" t="s">
        <v>108</v>
      </c>
      <c r="B122" s="122" t="s">
        <v>86</v>
      </c>
      <c r="C122" s="122" t="s">
        <v>109</v>
      </c>
      <c r="D122" s="122" t="s">
        <v>86</v>
      </c>
      <c r="E122" s="140" t="s">
        <v>66</v>
      </c>
      <c r="F122" s="329">
        <v>76195.233975239913</v>
      </c>
      <c r="G122" s="329">
        <v>59756.264449841015</v>
      </c>
      <c r="H122" s="329">
        <v>60009.624403385678</v>
      </c>
      <c r="I122" s="329">
        <v>47797.654176143711</v>
      </c>
      <c r="J122" s="329">
        <v>54987.769034045152</v>
      </c>
      <c r="K122" s="329">
        <v>50093.30289463314</v>
      </c>
      <c r="L122" s="24">
        <v>52499.967537094177</v>
      </c>
      <c r="M122" s="24">
        <v>50929</v>
      </c>
      <c r="N122" s="329">
        <v>34650.236174029065</v>
      </c>
    </row>
    <row r="123" spans="1:14" ht="14.45">
      <c r="A123" s="122" t="s">
        <v>110</v>
      </c>
      <c r="B123" s="122" t="s">
        <v>86</v>
      </c>
      <c r="C123" s="122" t="s">
        <v>111</v>
      </c>
      <c r="D123" s="122" t="s">
        <v>86</v>
      </c>
      <c r="E123" s="140" t="s">
        <v>66</v>
      </c>
      <c r="F123" s="329">
        <v>1129.2876525845302</v>
      </c>
      <c r="G123" s="329">
        <v>930.05117524017146</v>
      </c>
      <c r="H123" s="329">
        <v>1028.5966366791936</v>
      </c>
      <c r="I123" s="329">
        <v>987.20528519302229</v>
      </c>
      <c r="J123" s="329">
        <v>953.6558553909075</v>
      </c>
      <c r="K123" s="329">
        <v>910.86760242632738</v>
      </c>
      <c r="L123" s="24">
        <v>916.08405990197605</v>
      </c>
      <c r="M123" s="24">
        <v>781</v>
      </c>
      <c r="N123" s="329">
        <v>730.42504455001938</v>
      </c>
    </row>
    <row r="124" spans="1:14" ht="14.45">
      <c r="A124" s="122" t="s">
        <v>112</v>
      </c>
      <c r="B124" s="122" t="s">
        <v>86</v>
      </c>
      <c r="C124" s="122" t="s">
        <v>113</v>
      </c>
      <c r="D124" s="122" t="s">
        <v>86</v>
      </c>
      <c r="E124" s="140" t="s">
        <v>66</v>
      </c>
      <c r="F124" s="329">
        <v>111776.658430225</v>
      </c>
      <c r="G124" s="329">
        <v>105739.15731137828</v>
      </c>
      <c r="H124" s="329">
        <v>119227.86223634382</v>
      </c>
      <c r="I124" s="329">
        <v>127943.4467055851</v>
      </c>
      <c r="J124" s="329">
        <v>107686.16267154169</v>
      </c>
      <c r="K124" s="329">
        <v>4336.6361433399179</v>
      </c>
      <c r="L124" s="24">
        <v>6247.5711199233301</v>
      </c>
      <c r="M124" s="24">
        <v>6461</v>
      </c>
      <c r="N124" s="329">
        <v>1584.5721616944766</v>
      </c>
    </row>
    <row r="125" spans="1:14" ht="14.45">
      <c r="A125" s="123" t="s">
        <v>114</v>
      </c>
      <c r="B125" s="122" t="s">
        <v>86</v>
      </c>
      <c r="C125" s="122" t="s">
        <v>83</v>
      </c>
      <c r="D125" s="122" t="s">
        <v>86</v>
      </c>
      <c r="E125" s="122" t="s">
        <v>66</v>
      </c>
      <c r="F125" s="330"/>
      <c r="G125" s="330"/>
      <c r="H125" s="330"/>
      <c r="I125" s="330"/>
      <c r="J125" s="330"/>
      <c r="K125" s="330"/>
      <c r="L125" s="42"/>
      <c r="M125" s="42"/>
      <c r="N125" s="329">
        <v>3720.9778021273751</v>
      </c>
    </row>
    <row r="126" spans="1:14" ht="14.45">
      <c r="A126" s="123" t="s">
        <v>116</v>
      </c>
      <c r="B126" s="122" t="s">
        <v>86</v>
      </c>
      <c r="C126" s="122" t="s">
        <v>117</v>
      </c>
      <c r="D126" s="122" t="s">
        <v>86</v>
      </c>
      <c r="E126" s="140" t="s">
        <v>66</v>
      </c>
      <c r="F126" s="330"/>
      <c r="G126" s="330"/>
      <c r="H126" s="325"/>
      <c r="I126" s="325"/>
      <c r="J126" s="325"/>
      <c r="K126" s="325"/>
      <c r="L126" s="24">
        <v>0</v>
      </c>
      <c r="M126" s="24">
        <v>0</v>
      </c>
      <c r="N126" s="329">
        <v>0</v>
      </c>
    </row>
    <row r="127" spans="1:14" ht="14.45">
      <c r="A127" s="123" t="s">
        <v>119</v>
      </c>
      <c r="B127" s="122" t="s">
        <v>86</v>
      </c>
      <c r="C127" s="122" t="s">
        <v>117</v>
      </c>
      <c r="D127" s="122" t="s">
        <v>86</v>
      </c>
      <c r="E127" s="140" t="s">
        <v>66</v>
      </c>
      <c r="F127" s="330"/>
      <c r="G127" s="330"/>
      <c r="H127" s="330"/>
      <c r="I127" s="330"/>
      <c r="J127" s="330"/>
      <c r="K127" s="330"/>
      <c r="L127" s="24">
        <v>723.18380605375205</v>
      </c>
      <c r="M127" s="24">
        <v>872</v>
      </c>
      <c r="N127" s="329">
        <v>1128.3919640149618</v>
      </c>
    </row>
    <row r="128" spans="1:14" ht="14.45">
      <c r="A128" s="123" t="s">
        <v>120</v>
      </c>
      <c r="B128" s="122" t="s">
        <v>86</v>
      </c>
      <c r="C128" s="122" t="s">
        <v>121</v>
      </c>
      <c r="D128" s="122" t="s">
        <v>86</v>
      </c>
      <c r="E128" s="140" t="s">
        <v>66</v>
      </c>
      <c r="F128" s="330"/>
      <c r="G128" s="330"/>
      <c r="H128" s="329">
        <v>18198.583666043967</v>
      </c>
      <c r="I128" s="329">
        <v>15670.05664278917</v>
      </c>
      <c r="J128" s="329">
        <v>13197.358219238691</v>
      </c>
      <c r="K128" s="329">
        <v>336.07169812406937</v>
      </c>
      <c r="L128" s="24">
        <v>544.33756301165465</v>
      </c>
      <c r="M128" s="24">
        <v>586</v>
      </c>
      <c r="N128" s="329">
        <v>133.1622037453682</v>
      </c>
    </row>
    <row r="129" spans="1:14" ht="14.45">
      <c r="A129" s="124" t="s">
        <v>123</v>
      </c>
      <c r="B129" s="66"/>
      <c r="C129" s="66"/>
      <c r="D129" s="66"/>
      <c r="E129" s="66"/>
      <c r="F129" s="134"/>
      <c r="G129" s="134"/>
      <c r="H129" s="134"/>
      <c r="I129" s="134"/>
      <c r="J129" s="134"/>
      <c r="K129" s="134"/>
      <c r="L129" s="342"/>
      <c r="M129" s="342"/>
      <c r="N129" s="152"/>
    </row>
    <row r="130" spans="1:14" ht="14.45">
      <c r="A130" s="119" t="s">
        <v>124</v>
      </c>
      <c r="B130" s="129"/>
      <c r="C130" s="129"/>
      <c r="D130" s="129"/>
      <c r="E130" s="129"/>
      <c r="F130" s="127"/>
      <c r="G130" s="127"/>
      <c r="H130" s="127"/>
      <c r="I130" s="127"/>
      <c r="J130" s="127"/>
      <c r="K130" s="127"/>
      <c r="L130" s="344"/>
      <c r="M130" s="344"/>
      <c r="N130" s="151"/>
    </row>
    <row r="131" spans="1:14" ht="14.45">
      <c r="A131" s="122" t="s">
        <v>125</v>
      </c>
      <c r="B131" s="122" t="s">
        <v>126</v>
      </c>
      <c r="C131" s="122" t="s">
        <v>65</v>
      </c>
      <c r="D131" s="122" t="s">
        <v>127</v>
      </c>
      <c r="E131" s="140" t="s">
        <v>123</v>
      </c>
      <c r="F131" s="329">
        <v>7160.5856101999998</v>
      </c>
      <c r="G131" s="329">
        <v>6490.7740322299505</v>
      </c>
      <c r="H131" s="329">
        <v>5397.8713820303537</v>
      </c>
      <c r="I131" s="329">
        <v>5103.0763935555551</v>
      </c>
      <c r="J131" s="329">
        <v>4094.1349576666667</v>
      </c>
      <c r="K131" s="329">
        <v>3979.2594530000001</v>
      </c>
      <c r="L131" s="24">
        <v>3240.51715625</v>
      </c>
      <c r="M131" s="24">
        <v>4235</v>
      </c>
      <c r="N131" s="329">
        <v>4700.9327181111112</v>
      </c>
    </row>
    <row r="132" spans="1:14" ht="14.45">
      <c r="A132" s="123" t="s">
        <v>128</v>
      </c>
      <c r="B132" s="122" t="s">
        <v>126</v>
      </c>
      <c r="C132" s="122" t="s">
        <v>65</v>
      </c>
      <c r="D132" s="122" t="s">
        <v>127</v>
      </c>
      <c r="E132" s="140" t="s">
        <v>123</v>
      </c>
      <c r="F132" s="330"/>
      <c r="G132" s="330"/>
      <c r="H132" s="330"/>
      <c r="I132" s="330"/>
      <c r="J132" s="329">
        <v>18.256404000000003</v>
      </c>
      <c r="K132" s="329">
        <v>15.918570305555557</v>
      </c>
      <c r="L132" s="24">
        <v>15.022541666666667</v>
      </c>
      <c r="M132" s="24">
        <v>18</v>
      </c>
      <c r="N132" s="329">
        <v>22.985763500000001</v>
      </c>
    </row>
    <row r="133" spans="1:14" ht="14.45">
      <c r="A133" s="123" t="s">
        <v>130</v>
      </c>
      <c r="B133" s="122" t="s">
        <v>131</v>
      </c>
      <c r="C133" s="122" t="s">
        <v>65</v>
      </c>
      <c r="D133" s="122" t="s">
        <v>127</v>
      </c>
      <c r="E133" s="140" t="s">
        <v>123</v>
      </c>
      <c r="F133" s="330"/>
      <c r="G133" s="330"/>
      <c r="H133" s="330"/>
      <c r="I133" s="329">
        <v>15.471290198656794</v>
      </c>
      <c r="J133" s="329">
        <v>13.803200494093272</v>
      </c>
      <c r="K133" s="329">
        <v>6.4878628888888885</v>
      </c>
      <c r="L133" s="24">
        <v>11.192752793223528</v>
      </c>
      <c r="M133" s="24">
        <v>12</v>
      </c>
      <c r="N133" s="329">
        <v>9.8152687465882362</v>
      </c>
    </row>
    <row r="134" spans="1:14" ht="14.45">
      <c r="A134" s="123" t="s">
        <v>133</v>
      </c>
      <c r="B134" s="122" t="s">
        <v>131</v>
      </c>
      <c r="C134" s="122" t="s">
        <v>65</v>
      </c>
      <c r="D134" s="122" t="s">
        <v>127</v>
      </c>
      <c r="E134" s="140" t="s">
        <v>123</v>
      </c>
      <c r="F134" s="330"/>
      <c r="G134" s="330"/>
      <c r="H134" s="330"/>
      <c r="I134" s="329">
        <v>19.251531499999999</v>
      </c>
      <c r="J134" s="329">
        <v>12.948654645</v>
      </c>
      <c r="K134" s="329">
        <v>17.864975999999999</v>
      </c>
      <c r="L134" s="24">
        <v>18.284208578999998</v>
      </c>
      <c r="M134" s="24">
        <v>16</v>
      </c>
      <c r="N134" s="329">
        <v>24.509262</v>
      </c>
    </row>
    <row r="135" spans="1:14" ht="14.45">
      <c r="A135" s="122" t="s">
        <v>134</v>
      </c>
      <c r="B135" s="122" t="s">
        <v>131</v>
      </c>
      <c r="C135" s="122" t="s">
        <v>65</v>
      </c>
      <c r="D135" s="122" t="s">
        <v>127</v>
      </c>
      <c r="E135" s="140" t="s">
        <v>123</v>
      </c>
      <c r="F135" s="329">
        <v>8501.6063819336669</v>
      </c>
      <c r="G135" s="329">
        <v>8746.8676491386286</v>
      </c>
      <c r="H135" s="329">
        <v>8710.1148370852679</v>
      </c>
      <c r="I135" s="329">
        <v>7549.3514108315185</v>
      </c>
      <c r="J135" s="329">
        <v>5664.2859968158664</v>
      </c>
      <c r="K135" s="329">
        <v>6704.2423966161778</v>
      </c>
      <c r="L135" s="24">
        <v>6964.3319069111985</v>
      </c>
      <c r="M135" s="24">
        <v>6782</v>
      </c>
      <c r="N135" s="329">
        <v>7551.5792309135995</v>
      </c>
    </row>
    <row r="136" spans="1:14" ht="14.45">
      <c r="A136" s="122" t="s">
        <v>135</v>
      </c>
      <c r="B136" s="122" t="s">
        <v>136</v>
      </c>
      <c r="C136" s="122" t="s">
        <v>65</v>
      </c>
      <c r="D136" s="122" t="s">
        <v>127</v>
      </c>
      <c r="E136" s="140" t="s">
        <v>123</v>
      </c>
      <c r="F136" s="329">
        <v>3773.3367286000002</v>
      </c>
      <c r="G136" s="329">
        <v>3877.4105625000002</v>
      </c>
      <c r="H136" s="329">
        <v>3902.7223475000001</v>
      </c>
      <c r="I136" s="329">
        <v>3448.9553219999998</v>
      </c>
      <c r="J136" s="329">
        <v>3370.3184356000002</v>
      </c>
      <c r="K136" s="329">
        <v>3107.8703070043102</v>
      </c>
      <c r="L136" s="24">
        <v>2959.4003562821581</v>
      </c>
      <c r="M136" s="24">
        <v>3015</v>
      </c>
      <c r="N136" s="329">
        <v>3652.3077769300712</v>
      </c>
    </row>
    <row r="137" spans="1:14" ht="14.45">
      <c r="A137" s="123" t="s">
        <v>137</v>
      </c>
      <c r="B137" s="122" t="s">
        <v>136</v>
      </c>
      <c r="C137" s="122" t="s">
        <v>65</v>
      </c>
      <c r="D137" s="122" t="s">
        <v>127</v>
      </c>
      <c r="E137" s="140" t="s">
        <v>123</v>
      </c>
      <c r="F137" s="330"/>
      <c r="G137" s="330"/>
      <c r="H137" s="330"/>
      <c r="I137" s="330"/>
      <c r="J137" s="329">
        <v>0.57387308159999995</v>
      </c>
      <c r="K137" s="329">
        <v>501.49039373084292</v>
      </c>
      <c r="L137" s="24">
        <v>416.52965040248972</v>
      </c>
      <c r="M137" s="330"/>
      <c r="N137" s="330"/>
    </row>
    <row r="138" spans="1:14" ht="14.45">
      <c r="A138" s="122" t="s">
        <v>241</v>
      </c>
      <c r="B138" s="122" t="s">
        <v>136</v>
      </c>
      <c r="C138" s="122" t="s">
        <v>65</v>
      </c>
      <c r="D138" s="122" t="s">
        <v>127</v>
      </c>
      <c r="E138" s="140" t="s">
        <v>123</v>
      </c>
      <c r="F138" s="329">
        <v>8439.7738116773653</v>
      </c>
      <c r="G138" s="329">
        <v>8511.4628958333324</v>
      </c>
      <c r="H138" s="329">
        <v>8959.5201649043483</v>
      </c>
      <c r="I138" s="329">
        <v>8766.1345611111119</v>
      </c>
      <c r="J138" s="329">
        <v>8306.2433346666676</v>
      </c>
      <c r="K138" s="329">
        <v>7062.9779366954026</v>
      </c>
      <c r="L138" s="24">
        <v>6616.8774082123109</v>
      </c>
      <c r="M138" s="24">
        <v>6687</v>
      </c>
      <c r="N138" s="329">
        <v>6694.7815463030292</v>
      </c>
    </row>
    <row r="139" spans="1:14" ht="14.45">
      <c r="A139" s="122" t="s">
        <v>242</v>
      </c>
      <c r="B139" s="122" t="s">
        <v>141</v>
      </c>
      <c r="C139" s="122" t="s">
        <v>65</v>
      </c>
      <c r="D139" s="122" t="s">
        <v>127</v>
      </c>
      <c r="E139" s="140" t="s">
        <v>123</v>
      </c>
      <c r="F139" s="329">
        <v>3161.9473825799955</v>
      </c>
      <c r="G139" s="329">
        <v>3212.5690680000002</v>
      </c>
      <c r="H139" s="329">
        <v>3254.3167454336067</v>
      </c>
      <c r="I139" s="329">
        <v>3212.5484380164949</v>
      </c>
      <c r="J139" s="329">
        <v>2594.4322584488</v>
      </c>
      <c r="K139" s="329">
        <v>2408.120588300445</v>
      </c>
      <c r="L139" s="24">
        <v>2227.8593579977792</v>
      </c>
      <c r="M139" s="24">
        <v>1855</v>
      </c>
      <c r="N139" s="329">
        <v>1709.9170976756754</v>
      </c>
    </row>
    <row r="140" spans="1:14" ht="14.45">
      <c r="A140" s="122" t="s">
        <v>243</v>
      </c>
      <c r="B140" s="122" t="s">
        <v>143</v>
      </c>
      <c r="C140" s="122" t="s">
        <v>65</v>
      </c>
      <c r="D140" s="122" t="s">
        <v>127</v>
      </c>
      <c r="E140" s="140" t="s">
        <v>123</v>
      </c>
      <c r="F140" s="329">
        <v>2390.4313514999999</v>
      </c>
      <c r="G140" s="329">
        <v>2615.7265862933323</v>
      </c>
      <c r="H140" s="329">
        <v>1860.84780327</v>
      </c>
      <c r="I140" s="329">
        <v>2359.2030246777504</v>
      </c>
      <c r="J140" s="329">
        <v>1745.2482749999999</v>
      </c>
      <c r="K140" s="329">
        <v>2012.2164089999999</v>
      </c>
      <c r="L140" s="24">
        <v>2019.850913888889</v>
      </c>
      <c r="M140" s="24">
        <v>1492</v>
      </c>
      <c r="N140" s="329">
        <v>1807.6000157777778</v>
      </c>
    </row>
    <row r="141" spans="1:14" ht="14.45">
      <c r="A141" s="122" t="s">
        <v>144</v>
      </c>
      <c r="B141" s="122" t="s">
        <v>145</v>
      </c>
      <c r="C141" s="122" t="s">
        <v>65</v>
      </c>
      <c r="D141" s="122" t="s">
        <v>127</v>
      </c>
      <c r="E141" s="140" t="s">
        <v>123</v>
      </c>
      <c r="F141" s="329">
        <v>7133.378364522222</v>
      </c>
      <c r="G141" s="329">
        <v>7854.7181805555556</v>
      </c>
      <c r="H141" s="329">
        <v>7520.1205894166678</v>
      </c>
      <c r="I141" s="329">
        <v>7619.0571600482635</v>
      </c>
      <c r="J141" s="329">
        <v>7476.2384912639236</v>
      </c>
      <c r="K141" s="329">
        <v>7476.6008835555576</v>
      </c>
      <c r="L141" s="24">
        <v>5262.6373675797013</v>
      </c>
      <c r="M141" s="24">
        <v>5601</v>
      </c>
      <c r="N141" s="329">
        <v>5778.2266172222226</v>
      </c>
    </row>
    <row r="142" spans="1:14" ht="14.45">
      <c r="A142" s="122" t="s">
        <v>146</v>
      </c>
      <c r="B142" s="122" t="s">
        <v>147</v>
      </c>
      <c r="C142" s="122" t="s">
        <v>65</v>
      </c>
      <c r="D142" s="122" t="s">
        <v>127</v>
      </c>
      <c r="E142" s="140" t="s">
        <v>123</v>
      </c>
      <c r="F142" s="329">
        <v>12912.176920808331</v>
      </c>
      <c r="G142" s="329">
        <v>14660.1959467</v>
      </c>
      <c r="H142" s="329">
        <v>14106.105307800002</v>
      </c>
      <c r="I142" s="329">
        <v>14784.13208528</v>
      </c>
      <c r="J142" s="329">
        <v>11618.715000000002</v>
      </c>
      <c r="K142" s="329">
        <v>11852.500806000002</v>
      </c>
      <c r="L142" s="24">
        <v>11941.147684199999</v>
      </c>
      <c r="M142" s="24">
        <v>11169</v>
      </c>
      <c r="N142" s="329">
        <v>10869.018175888888</v>
      </c>
    </row>
    <row r="143" spans="1:14" ht="14.45">
      <c r="A143" s="122" t="s">
        <v>148</v>
      </c>
      <c r="B143" s="122" t="s">
        <v>131</v>
      </c>
      <c r="C143" s="122" t="s">
        <v>81</v>
      </c>
      <c r="D143" s="122" t="s">
        <v>127</v>
      </c>
      <c r="E143" s="140" t="s">
        <v>123</v>
      </c>
      <c r="F143" s="330"/>
      <c r="G143" s="330"/>
      <c r="H143" s="330"/>
      <c r="I143" s="330"/>
      <c r="J143" s="330"/>
      <c r="K143" s="330"/>
      <c r="L143" s="42"/>
      <c r="M143" s="42"/>
      <c r="N143" s="329">
        <v>3.2480020000000001</v>
      </c>
    </row>
    <row r="144" spans="1:14" ht="14.45">
      <c r="A144" s="122" t="s">
        <v>150</v>
      </c>
      <c r="B144" s="122" t="s">
        <v>131</v>
      </c>
      <c r="C144" s="122" t="s">
        <v>81</v>
      </c>
      <c r="D144" s="122" t="s">
        <v>127</v>
      </c>
      <c r="E144" s="140" t="s">
        <v>123</v>
      </c>
      <c r="F144" s="330"/>
      <c r="G144" s="330"/>
      <c r="H144" s="330"/>
      <c r="I144" s="330"/>
      <c r="J144" s="330"/>
      <c r="K144" s="330"/>
      <c r="L144" s="42"/>
      <c r="M144" s="42"/>
      <c r="N144" s="329">
        <v>41.295790000000004</v>
      </c>
    </row>
    <row r="145" spans="1:14" ht="14.45">
      <c r="A145" s="122" t="s">
        <v>151</v>
      </c>
      <c r="B145" s="122" t="s">
        <v>131</v>
      </c>
      <c r="C145" s="122" t="s">
        <v>81</v>
      </c>
      <c r="D145" s="122" t="s">
        <v>127</v>
      </c>
      <c r="E145" s="140" t="s">
        <v>123</v>
      </c>
      <c r="F145" s="330"/>
      <c r="G145" s="330"/>
      <c r="H145" s="330"/>
      <c r="I145" s="330"/>
      <c r="J145" s="330"/>
      <c r="K145" s="330"/>
      <c r="L145" s="42"/>
      <c r="M145" s="42"/>
      <c r="N145" s="329">
        <v>3.4775375000000004</v>
      </c>
    </row>
    <row r="146" spans="1:14" ht="14.45">
      <c r="A146" s="122" t="s">
        <v>152</v>
      </c>
      <c r="B146" s="122" t="s">
        <v>131</v>
      </c>
      <c r="C146" s="122" t="s">
        <v>81</v>
      </c>
      <c r="D146" s="122" t="s">
        <v>127</v>
      </c>
      <c r="E146" s="140" t="s">
        <v>123</v>
      </c>
      <c r="F146" s="330"/>
      <c r="G146" s="330"/>
      <c r="H146" s="330"/>
      <c r="I146" s="330"/>
      <c r="J146" s="330"/>
      <c r="K146" s="330"/>
      <c r="L146" s="42"/>
      <c r="M146" s="42"/>
      <c r="N146" s="329">
        <v>1.241047</v>
      </c>
    </row>
    <row r="147" spans="1:14" ht="14.45">
      <c r="A147" s="123" t="s">
        <v>153</v>
      </c>
      <c r="B147" s="122" t="s">
        <v>131</v>
      </c>
      <c r="C147" s="122" t="s">
        <v>81</v>
      </c>
      <c r="D147" s="122" t="s">
        <v>127</v>
      </c>
      <c r="E147" s="140" t="s">
        <v>123</v>
      </c>
      <c r="F147" s="330"/>
      <c r="G147" s="329">
        <v>57.321702299999998</v>
      </c>
      <c r="H147" s="329">
        <v>56.779986999999998</v>
      </c>
      <c r="I147" s="329">
        <v>51.200997099999995</v>
      </c>
      <c r="J147" s="329">
        <v>34.046999999999997</v>
      </c>
      <c r="K147" s="329">
        <v>41.745599999999996</v>
      </c>
      <c r="L147" s="24">
        <v>47.431597199999999</v>
      </c>
      <c r="M147" s="24">
        <v>47</v>
      </c>
      <c r="N147" s="329">
        <v>65.435075999999995</v>
      </c>
    </row>
    <row r="148" spans="1:14" ht="14.45">
      <c r="A148" s="122" t="s">
        <v>155</v>
      </c>
      <c r="B148" s="122" t="s">
        <v>147</v>
      </c>
      <c r="C148" s="122" t="s">
        <v>81</v>
      </c>
      <c r="D148" s="122" t="s">
        <v>127</v>
      </c>
      <c r="E148" s="140" t="s">
        <v>123</v>
      </c>
      <c r="F148" s="329">
        <v>34.74943214999999</v>
      </c>
      <c r="G148" s="329">
        <v>37.871449500000004</v>
      </c>
      <c r="H148" s="329">
        <v>35.681283000000001</v>
      </c>
      <c r="I148" s="329">
        <v>39.869957999999997</v>
      </c>
      <c r="J148" s="329">
        <v>34.944249000000006</v>
      </c>
      <c r="K148" s="329">
        <v>35.467794000000005</v>
      </c>
      <c r="L148" s="24">
        <v>11.768463749999999</v>
      </c>
      <c r="M148" s="24">
        <v>44</v>
      </c>
      <c r="N148" s="329">
        <v>43.150359999999999</v>
      </c>
    </row>
    <row r="149" spans="1:14" ht="14.45">
      <c r="A149" s="122" t="s">
        <v>156</v>
      </c>
      <c r="B149" s="122" t="s">
        <v>147</v>
      </c>
      <c r="C149" s="122" t="s">
        <v>81</v>
      </c>
      <c r="D149" s="122" t="s">
        <v>127</v>
      </c>
      <c r="E149" s="140" t="s">
        <v>123</v>
      </c>
      <c r="F149" s="329">
        <v>26.779782329999996</v>
      </c>
      <c r="G149" s="329">
        <v>29.1857769</v>
      </c>
      <c r="H149" s="329">
        <v>26.419753800000006</v>
      </c>
      <c r="I149" s="329">
        <v>27.559525399999998</v>
      </c>
      <c r="J149" s="329">
        <v>22.222031400000002</v>
      </c>
      <c r="K149" s="329">
        <v>22.5549684</v>
      </c>
      <c r="L149" s="24">
        <v>5.3325218611111103</v>
      </c>
      <c r="M149" s="24">
        <v>16</v>
      </c>
      <c r="N149" s="329">
        <v>19.347067055555556</v>
      </c>
    </row>
    <row r="150" spans="1:14" ht="14.45">
      <c r="A150" s="122" t="s">
        <v>157</v>
      </c>
      <c r="B150" s="122" t="s">
        <v>147</v>
      </c>
      <c r="C150" s="122" t="s">
        <v>81</v>
      </c>
      <c r="D150" s="122" t="s">
        <v>127</v>
      </c>
      <c r="E150" s="140" t="s">
        <v>123</v>
      </c>
      <c r="F150" s="329">
        <v>1.3883021099999999</v>
      </c>
      <c r="G150" s="329">
        <v>1.5130323000000001</v>
      </c>
      <c r="H150" s="329">
        <v>15.802182000000002</v>
      </c>
      <c r="I150" s="329">
        <v>14.586569999999998</v>
      </c>
      <c r="J150" s="329">
        <v>8.0835419999999996</v>
      </c>
      <c r="K150" s="329">
        <v>8.2046519999999994</v>
      </c>
      <c r="L150" s="330"/>
      <c r="M150" s="330"/>
      <c r="N150" s="330"/>
    </row>
    <row r="151" spans="1:14" ht="14.45">
      <c r="A151" s="122" t="s">
        <v>158</v>
      </c>
      <c r="B151" s="122" t="s">
        <v>147</v>
      </c>
      <c r="C151" s="122" t="s">
        <v>81</v>
      </c>
      <c r="D151" s="122" t="s">
        <v>127</v>
      </c>
      <c r="E151" s="140" t="s">
        <v>123</v>
      </c>
      <c r="F151" s="329">
        <v>1.3240870299999998</v>
      </c>
      <c r="G151" s="329">
        <v>1.4430479000000001</v>
      </c>
      <c r="H151" s="329">
        <v>12.410244000000002</v>
      </c>
      <c r="I151" s="329">
        <v>11.977589999999999</v>
      </c>
      <c r="J151" s="329">
        <v>17.158253999999999</v>
      </c>
      <c r="K151" s="329">
        <v>17.415324000000002</v>
      </c>
      <c r="L151" s="24">
        <v>4.1813587222222219</v>
      </c>
      <c r="M151" s="24">
        <v>7</v>
      </c>
      <c r="N151" s="329">
        <v>2.8538699444444444</v>
      </c>
    </row>
    <row r="152" spans="1:14" ht="14.45">
      <c r="A152" s="122" t="s">
        <v>159</v>
      </c>
      <c r="B152" s="122" t="s">
        <v>147</v>
      </c>
      <c r="C152" s="122" t="s">
        <v>81</v>
      </c>
      <c r="D152" s="122" t="s">
        <v>127</v>
      </c>
      <c r="E152" s="140" t="s">
        <v>123</v>
      </c>
      <c r="F152" s="329">
        <v>0.19055126999999999</v>
      </c>
      <c r="G152" s="329">
        <v>0.20767110000000003</v>
      </c>
      <c r="H152" s="329">
        <v>20.299613400000005</v>
      </c>
      <c r="I152" s="329">
        <v>20.107329799999999</v>
      </c>
      <c r="J152" s="329">
        <v>18.321961000000002</v>
      </c>
      <c r="K152" s="329">
        <v>18.596465999999999</v>
      </c>
      <c r="L152" s="24">
        <v>5.239380166666666</v>
      </c>
      <c r="M152" s="24">
        <v>15</v>
      </c>
      <c r="N152" s="329">
        <v>15.448989111111111</v>
      </c>
    </row>
    <row r="153" spans="1:14" ht="14.45">
      <c r="A153" s="122" t="s">
        <v>160</v>
      </c>
      <c r="B153" s="122" t="s">
        <v>147</v>
      </c>
      <c r="C153" s="122" t="s">
        <v>81</v>
      </c>
      <c r="D153" s="122" t="s">
        <v>127</v>
      </c>
      <c r="E153" s="140" t="s">
        <v>123</v>
      </c>
      <c r="F153" s="329">
        <v>15.895326269999998</v>
      </c>
      <c r="G153" s="329">
        <v>17.323421100000004</v>
      </c>
      <c r="H153" s="329">
        <v>16.373610000000003</v>
      </c>
      <c r="I153" s="329">
        <v>17.163926</v>
      </c>
      <c r="J153" s="329">
        <v>4.6871328000000005</v>
      </c>
      <c r="K153" s="329">
        <v>4.7573568000000002</v>
      </c>
      <c r="L153" s="330"/>
      <c r="M153" s="330"/>
      <c r="N153" s="330"/>
    </row>
    <row r="154" spans="1:14" ht="14.45">
      <c r="A154" s="122" t="s">
        <v>161</v>
      </c>
      <c r="B154" s="122" t="s">
        <v>147</v>
      </c>
      <c r="C154" s="122" t="s">
        <v>81</v>
      </c>
      <c r="D154" s="122" t="s">
        <v>127</v>
      </c>
      <c r="E154" s="140" t="s">
        <v>123</v>
      </c>
      <c r="F154" s="329">
        <v>28.066875889999995</v>
      </c>
      <c r="G154" s="329">
        <v>30.588507700000001</v>
      </c>
      <c r="H154" s="329">
        <v>34.928170200000011</v>
      </c>
      <c r="I154" s="329">
        <v>39.074614400000002</v>
      </c>
      <c r="J154" s="329">
        <v>34.690950000000001</v>
      </c>
      <c r="K154" s="329">
        <v>35.210700000000003</v>
      </c>
      <c r="L154" s="24">
        <v>8.8167032777777763</v>
      </c>
      <c r="M154" s="24">
        <v>26</v>
      </c>
      <c r="N154" s="329">
        <v>27.80054505555556</v>
      </c>
    </row>
    <row r="155" spans="1:14" ht="14.45">
      <c r="A155" s="122" t="s">
        <v>162</v>
      </c>
      <c r="B155" s="122" t="s">
        <v>147</v>
      </c>
      <c r="C155" s="122" t="s">
        <v>81</v>
      </c>
      <c r="D155" s="122" t="s">
        <v>127</v>
      </c>
      <c r="E155" s="140" t="s">
        <v>123</v>
      </c>
      <c r="F155" s="329">
        <v>20.082568279999997</v>
      </c>
      <c r="G155" s="329">
        <v>21.8868604</v>
      </c>
      <c r="H155" s="329">
        <v>14.176542600000003</v>
      </c>
      <c r="I155" s="330"/>
      <c r="J155" s="330"/>
      <c r="K155" s="330"/>
      <c r="L155" s="330"/>
      <c r="M155" s="330"/>
      <c r="N155" s="330"/>
    </row>
    <row r="156" spans="1:14" ht="14.45">
      <c r="A156" s="123" t="s">
        <v>163</v>
      </c>
      <c r="B156" s="122" t="s">
        <v>147</v>
      </c>
      <c r="C156" s="122" t="s">
        <v>81</v>
      </c>
      <c r="D156" s="122" t="s">
        <v>127</v>
      </c>
      <c r="E156" s="140" t="s">
        <v>123</v>
      </c>
      <c r="F156" s="330"/>
      <c r="G156" s="330"/>
      <c r="H156" s="330"/>
      <c r="I156" s="330"/>
      <c r="J156" s="329">
        <v>27.390799400000002</v>
      </c>
      <c r="K156" s="329">
        <v>27.801176400000003</v>
      </c>
      <c r="L156" s="330"/>
      <c r="M156" s="330"/>
      <c r="N156" s="330"/>
    </row>
    <row r="157" spans="1:14" ht="14.45">
      <c r="A157" s="122" t="s">
        <v>165</v>
      </c>
      <c r="B157" s="122" t="s">
        <v>147</v>
      </c>
      <c r="C157" s="122" t="s">
        <v>81</v>
      </c>
      <c r="D157" s="122" t="s">
        <v>127</v>
      </c>
      <c r="E157" s="140" t="s">
        <v>123</v>
      </c>
      <c r="F157" s="329">
        <v>14.599158839999998</v>
      </c>
      <c r="G157" s="329">
        <v>15.910801200000002</v>
      </c>
      <c r="H157" s="329">
        <v>19.174339800000006</v>
      </c>
      <c r="I157" s="329">
        <v>17.3845034</v>
      </c>
      <c r="J157" s="330"/>
      <c r="K157" s="330"/>
      <c r="L157" s="24">
        <v>25.711157305555552</v>
      </c>
      <c r="M157" s="24">
        <v>13</v>
      </c>
      <c r="N157" s="329">
        <v>7.7940231111111116</v>
      </c>
    </row>
    <row r="158" spans="1:14" ht="14.45">
      <c r="A158" s="124" t="s">
        <v>166</v>
      </c>
      <c r="B158" s="66"/>
      <c r="C158" s="66"/>
      <c r="D158" s="66"/>
      <c r="E158" s="66"/>
      <c r="F158" s="134"/>
      <c r="G158" s="134"/>
      <c r="H158" s="134"/>
      <c r="I158" s="134"/>
      <c r="J158" s="134"/>
      <c r="K158" s="134"/>
      <c r="L158" s="343"/>
      <c r="M158" s="343"/>
      <c r="N158" s="152"/>
    </row>
    <row r="159" spans="1:14" ht="14.45">
      <c r="A159" s="122" t="s">
        <v>167</v>
      </c>
      <c r="B159" s="122" t="s">
        <v>166</v>
      </c>
      <c r="C159" s="122" t="s">
        <v>65</v>
      </c>
      <c r="D159" s="122" t="s">
        <v>166</v>
      </c>
      <c r="E159" s="140" t="s">
        <v>123</v>
      </c>
      <c r="F159" s="329">
        <v>2035.7626176166671</v>
      </c>
      <c r="G159" s="329">
        <v>2745.4631039999999</v>
      </c>
      <c r="H159" s="329">
        <v>3128.9698440000002</v>
      </c>
      <c r="I159" s="329">
        <v>2893.9715136111113</v>
      </c>
      <c r="J159" s="329">
        <v>2819.1396067777782</v>
      </c>
      <c r="K159" s="329">
        <v>0</v>
      </c>
      <c r="L159" s="330"/>
      <c r="M159" s="330"/>
      <c r="N159" s="330"/>
    </row>
    <row r="160" spans="1:14" ht="14.45">
      <c r="A160" s="122" t="s">
        <v>168</v>
      </c>
      <c r="B160" s="122" t="s">
        <v>166</v>
      </c>
      <c r="C160" s="122" t="s">
        <v>65</v>
      </c>
      <c r="D160" s="122" t="s">
        <v>166</v>
      </c>
      <c r="E160" s="140" t="s">
        <v>123</v>
      </c>
      <c r="F160" s="329">
        <v>411.49927843555565</v>
      </c>
      <c r="G160" s="330"/>
      <c r="H160" s="330"/>
      <c r="I160" s="330"/>
      <c r="J160" s="330"/>
      <c r="K160" s="330"/>
      <c r="L160" s="330"/>
      <c r="M160" s="330"/>
      <c r="N160" s="330"/>
    </row>
    <row r="161" spans="1:14" ht="14.45">
      <c r="A161" s="122" t="s">
        <v>169</v>
      </c>
      <c r="B161" s="122" t="s">
        <v>166</v>
      </c>
      <c r="C161" s="122" t="s">
        <v>65</v>
      </c>
      <c r="D161" s="122" t="s">
        <v>166</v>
      </c>
      <c r="E161" s="140" t="s">
        <v>123</v>
      </c>
      <c r="F161" s="329">
        <v>1292.4386397999999</v>
      </c>
      <c r="G161" s="329">
        <v>1564.6179240000001</v>
      </c>
      <c r="H161" s="329">
        <v>1655.1596880000002</v>
      </c>
      <c r="I161" s="329">
        <v>1404.0127655000001</v>
      </c>
      <c r="J161" s="329">
        <v>1291.2829840000002</v>
      </c>
      <c r="K161" s="329">
        <v>0</v>
      </c>
      <c r="L161" s="330"/>
      <c r="M161" s="330"/>
      <c r="N161" s="330"/>
    </row>
    <row r="162" spans="1:14" ht="14.45">
      <c r="A162" s="124" t="s">
        <v>170</v>
      </c>
      <c r="B162" s="66"/>
      <c r="C162" s="66"/>
      <c r="D162" s="66"/>
      <c r="E162" s="66"/>
      <c r="F162" s="134"/>
      <c r="G162" s="134"/>
      <c r="H162" s="134"/>
      <c r="I162" s="134"/>
      <c r="J162" s="134"/>
      <c r="K162" s="134"/>
      <c r="L162" s="343"/>
      <c r="M162" s="343"/>
      <c r="N162" s="152"/>
    </row>
    <row r="163" spans="1:14" ht="14.45">
      <c r="A163" s="122" t="s">
        <v>171</v>
      </c>
      <c r="B163" s="122" t="s">
        <v>172</v>
      </c>
      <c r="C163" s="122" t="s">
        <v>65</v>
      </c>
      <c r="D163" s="122" t="s">
        <v>173</v>
      </c>
      <c r="E163" s="140" t="s">
        <v>123</v>
      </c>
      <c r="F163" s="329">
        <v>120.20659199999999</v>
      </c>
      <c r="G163" s="329">
        <v>119.1923936</v>
      </c>
      <c r="H163" s="329">
        <v>139.64750000000001</v>
      </c>
      <c r="I163" s="329">
        <v>129.88780999999997</v>
      </c>
      <c r="J163" s="329">
        <v>93.975466222222209</v>
      </c>
      <c r="K163" s="329">
        <v>75.54718901054062</v>
      </c>
      <c r="L163" s="24">
        <v>72.808175357546105</v>
      </c>
      <c r="M163" s="24">
        <v>83</v>
      </c>
      <c r="N163" s="329">
        <v>68.575441586011081</v>
      </c>
    </row>
    <row r="164" spans="1:14" ht="14.45">
      <c r="A164" s="123" t="s">
        <v>174</v>
      </c>
      <c r="B164" s="122" t="s">
        <v>175</v>
      </c>
      <c r="C164" s="122" t="s">
        <v>65</v>
      </c>
      <c r="D164" s="122" t="s">
        <v>173</v>
      </c>
      <c r="E164" s="140" t="s">
        <v>123</v>
      </c>
      <c r="F164" s="330"/>
      <c r="G164" s="330"/>
      <c r="H164" s="329">
        <v>21.437239999999999</v>
      </c>
      <c r="I164" s="329">
        <v>28.306754999999999</v>
      </c>
      <c r="J164" s="329">
        <v>30.267673333333331</v>
      </c>
      <c r="K164" s="329">
        <v>25.123969376315792</v>
      </c>
      <c r="L164" s="24">
        <v>27.127732620477062</v>
      </c>
      <c r="M164" s="24">
        <v>1</v>
      </c>
      <c r="N164" s="330"/>
    </row>
    <row r="165" spans="1:14" ht="14.45">
      <c r="A165" s="123" t="s">
        <v>177</v>
      </c>
      <c r="B165" s="122" t="s">
        <v>178</v>
      </c>
      <c r="C165" s="122" t="s">
        <v>65</v>
      </c>
      <c r="D165" s="122" t="s">
        <v>173</v>
      </c>
      <c r="E165" s="140" t="s">
        <v>123</v>
      </c>
      <c r="F165" s="330"/>
      <c r="G165" s="330"/>
      <c r="H165" s="329">
        <v>17.169002200000001</v>
      </c>
      <c r="I165" s="329">
        <v>22.900205600000003</v>
      </c>
      <c r="J165" s="329">
        <v>68.189031249999999</v>
      </c>
      <c r="K165" s="329">
        <v>71.785887077155834</v>
      </c>
      <c r="L165" s="24">
        <v>69.044120001304634</v>
      </c>
      <c r="M165" s="24">
        <v>60</v>
      </c>
      <c r="N165" s="329">
        <v>58.101916683568078</v>
      </c>
    </row>
    <row r="166" spans="1:14" ht="14.45">
      <c r="A166" s="123" t="s">
        <v>180</v>
      </c>
      <c r="B166" s="122" t="s">
        <v>181</v>
      </c>
      <c r="C166" s="122" t="s">
        <v>182</v>
      </c>
      <c r="D166" s="122" t="s">
        <v>173</v>
      </c>
      <c r="E166" s="140" t="s">
        <v>123</v>
      </c>
      <c r="F166" s="330"/>
      <c r="G166" s="330"/>
      <c r="H166" s="329">
        <v>779.88502471999982</v>
      </c>
      <c r="I166" s="329">
        <v>663.17822640000009</v>
      </c>
      <c r="J166" s="329">
        <v>543.14159519999998</v>
      </c>
      <c r="K166" s="329">
        <v>630.01348498611117</v>
      </c>
      <c r="L166" s="24">
        <v>636.16594616666669</v>
      </c>
      <c r="M166" s="24">
        <v>679</v>
      </c>
      <c r="N166" s="329">
        <v>656.87394688888878</v>
      </c>
    </row>
    <row r="167" spans="1:14" ht="14.45">
      <c r="A167" s="122" t="s">
        <v>183</v>
      </c>
      <c r="B167" s="122" t="s">
        <v>181</v>
      </c>
      <c r="C167" s="122" t="s">
        <v>65</v>
      </c>
      <c r="D167" s="122" t="s">
        <v>173</v>
      </c>
      <c r="E167" s="140" t="s">
        <v>123</v>
      </c>
      <c r="F167" s="329">
        <v>20816.906440375002</v>
      </c>
      <c r="G167" s="329">
        <v>17958.92250094219</v>
      </c>
      <c r="H167" s="329">
        <v>14058.364890833333</v>
      </c>
      <c r="I167" s="329">
        <v>12165.105281000002</v>
      </c>
      <c r="J167" s="329">
        <v>9433.3552862367778</v>
      </c>
      <c r="K167" s="329">
        <v>9334.6733448499999</v>
      </c>
      <c r="L167" s="24">
        <v>8905.1803168166643</v>
      </c>
      <c r="M167" s="24">
        <v>9665</v>
      </c>
      <c r="N167" s="329">
        <v>9116.628787472222</v>
      </c>
    </row>
    <row r="168" spans="1:14" ht="14.45">
      <c r="A168" s="122" t="s">
        <v>184</v>
      </c>
      <c r="B168" s="122" t="s">
        <v>181</v>
      </c>
      <c r="C168" s="122" t="s">
        <v>65</v>
      </c>
      <c r="D168" s="122" t="s">
        <v>173</v>
      </c>
      <c r="E168" s="140" t="s">
        <v>123</v>
      </c>
      <c r="F168" s="329">
        <v>1276.4863757083333</v>
      </c>
      <c r="G168" s="329">
        <v>1097.03876128</v>
      </c>
      <c r="H168" s="329">
        <v>894.63792280999996</v>
      </c>
      <c r="I168" s="329">
        <v>618.71443380000005</v>
      </c>
      <c r="J168" s="329">
        <v>353.7038824833333</v>
      </c>
      <c r="K168" s="329">
        <v>118.3973313</v>
      </c>
      <c r="L168" s="330"/>
      <c r="M168" s="330"/>
      <c r="N168" s="330"/>
    </row>
    <row r="169" spans="1:14" ht="14.45">
      <c r="A169" s="123" t="s">
        <v>185</v>
      </c>
      <c r="B169" s="122" t="s">
        <v>181</v>
      </c>
      <c r="C169" s="122" t="s">
        <v>65</v>
      </c>
      <c r="D169" s="122" t="s">
        <v>173</v>
      </c>
      <c r="E169" s="140" t="s">
        <v>123</v>
      </c>
      <c r="F169" s="330"/>
      <c r="G169" s="330"/>
      <c r="H169" s="330"/>
      <c r="I169" s="330"/>
      <c r="J169" s="329">
        <v>43.995137027777773</v>
      </c>
      <c r="K169" s="329">
        <v>0</v>
      </c>
      <c r="L169" s="330"/>
      <c r="M169" s="330"/>
      <c r="N169" s="330"/>
    </row>
    <row r="170" spans="1:14" ht="14.45">
      <c r="A170" s="122" t="s">
        <v>187</v>
      </c>
      <c r="B170" s="122" t="s">
        <v>181</v>
      </c>
      <c r="C170" s="122" t="s">
        <v>65</v>
      </c>
      <c r="D170" s="122" t="s">
        <v>173</v>
      </c>
      <c r="E170" s="140" t="s">
        <v>123</v>
      </c>
      <c r="F170" s="329">
        <v>961.07077664999997</v>
      </c>
      <c r="G170" s="329">
        <v>763.73878416440004</v>
      </c>
      <c r="H170" s="329">
        <v>571.62080133999996</v>
      </c>
      <c r="I170" s="329">
        <v>427.46331852000003</v>
      </c>
      <c r="J170" s="329">
        <v>287.63698790799992</v>
      </c>
      <c r="K170" s="329">
        <v>252.26372882777778</v>
      </c>
      <c r="L170" s="24">
        <v>263.80822248000004</v>
      </c>
      <c r="M170" s="24">
        <v>269</v>
      </c>
      <c r="N170" s="329">
        <v>288.87823050000003</v>
      </c>
    </row>
    <row r="171" spans="1:14" ht="14.45">
      <c r="A171" s="122" t="s">
        <v>188</v>
      </c>
      <c r="B171" s="122" t="s">
        <v>181</v>
      </c>
      <c r="C171" s="122" t="s">
        <v>65</v>
      </c>
      <c r="D171" s="122" t="s">
        <v>173</v>
      </c>
      <c r="E171" s="140" t="s">
        <v>123</v>
      </c>
      <c r="F171" s="329">
        <v>4319.7933391500001</v>
      </c>
      <c r="G171" s="329">
        <v>3547.6306316</v>
      </c>
      <c r="H171" s="329">
        <v>2767.4055479999997</v>
      </c>
      <c r="I171" s="329">
        <v>2254.1875199999999</v>
      </c>
      <c r="J171" s="329">
        <v>1570.1279579999998</v>
      </c>
      <c r="K171" s="329">
        <v>1610.8840110000001</v>
      </c>
      <c r="L171" s="24">
        <v>1668.3859499999999</v>
      </c>
      <c r="M171" s="24">
        <v>1853</v>
      </c>
      <c r="N171" s="329">
        <v>2001.425646902778</v>
      </c>
    </row>
    <row r="172" spans="1:14" ht="14.45">
      <c r="A172" s="122" t="s">
        <v>189</v>
      </c>
      <c r="B172" s="122" t="s">
        <v>181</v>
      </c>
      <c r="C172" s="122" t="s">
        <v>81</v>
      </c>
      <c r="D172" s="122" t="s">
        <v>173</v>
      </c>
      <c r="E172" s="140" t="s">
        <v>123</v>
      </c>
      <c r="F172" s="330"/>
      <c r="G172" s="330"/>
      <c r="H172" s="330"/>
      <c r="I172" s="330"/>
      <c r="J172" s="330"/>
      <c r="K172" s="330"/>
      <c r="L172" s="330"/>
      <c r="M172" s="329">
        <v>197</v>
      </c>
      <c r="N172" s="329">
        <v>178.31905183333333</v>
      </c>
    </row>
    <row r="173" spans="1:14" ht="14.45">
      <c r="A173" s="122" t="s">
        <v>190</v>
      </c>
      <c r="B173" s="122" t="s">
        <v>181</v>
      </c>
      <c r="C173" s="122" t="s">
        <v>83</v>
      </c>
      <c r="D173" s="122" t="s">
        <v>173</v>
      </c>
      <c r="E173" s="140" t="s">
        <v>123</v>
      </c>
      <c r="F173" s="329">
        <v>799.21345735499995</v>
      </c>
      <c r="G173" s="329">
        <v>679.67822529199998</v>
      </c>
      <c r="H173" s="329">
        <v>453.69675496100001</v>
      </c>
      <c r="I173" s="329">
        <v>308.98448820000004</v>
      </c>
      <c r="J173" s="329">
        <v>176.11835975555556</v>
      </c>
      <c r="K173" s="329">
        <v>161.58221698099999</v>
      </c>
      <c r="L173" s="24">
        <v>181.03558770000001</v>
      </c>
      <c r="M173" s="24">
        <v>159</v>
      </c>
      <c r="N173" s="329">
        <v>127.49310800000001</v>
      </c>
    </row>
    <row r="174" spans="1:14" ht="14.45">
      <c r="A174" s="122" t="s">
        <v>191</v>
      </c>
      <c r="B174" s="122" t="s">
        <v>181</v>
      </c>
      <c r="C174" s="122" t="s">
        <v>83</v>
      </c>
      <c r="D174" s="122" t="s">
        <v>173</v>
      </c>
      <c r="E174" s="140" t="s">
        <v>123</v>
      </c>
      <c r="F174" s="329">
        <v>75.896725650000008</v>
      </c>
      <c r="G174" s="329">
        <v>56.068370820000005</v>
      </c>
      <c r="H174" s="329">
        <v>39.682479326999996</v>
      </c>
      <c r="I174" s="329">
        <v>31.251726359999999</v>
      </c>
      <c r="J174" s="329">
        <v>20.053679574444441</v>
      </c>
      <c r="K174" s="329">
        <v>17.135115932000001</v>
      </c>
      <c r="L174" s="24">
        <v>19.07906418</v>
      </c>
      <c r="M174" s="24">
        <v>19</v>
      </c>
      <c r="N174" s="329">
        <v>17.817745263888892</v>
      </c>
    </row>
    <row r="175" spans="1:14" ht="14.45">
      <c r="A175" s="122" t="s">
        <v>192</v>
      </c>
      <c r="B175" s="122" t="s">
        <v>181</v>
      </c>
      <c r="C175" s="122" t="s">
        <v>83</v>
      </c>
      <c r="D175" s="122" t="s">
        <v>173</v>
      </c>
      <c r="E175" s="140" t="s">
        <v>123</v>
      </c>
      <c r="F175" s="329">
        <v>13.254389458333334</v>
      </c>
      <c r="G175" s="329">
        <v>12.364365199999998</v>
      </c>
      <c r="H175" s="329">
        <v>5.1029028899999993</v>
      </c>
      <c r="I175" s="329">
        <v>7.9744643999999996</v>
      </c>
      <c r="J175" s="329">
        <v>5.345200779999999</v>
      </c>
      <c r="K175" s="329">
        <v>3.7251175200000004</v>
      </c>
      <c r="L175" s="24">
        <v>4.4336232600000001</v>
      </c>
      <c r="M175" s="330"/>
      <c r="N175" s="330"/>
    </row>
    <row r="176" spans="1:14" ht="14.45"/>
    <row r="177" spans="1:14" ht="20.100000000000001" customHeight="1">
      <c r="A177" s="32" t="s">
        <v>249</v>
      </c>
      <c r="B177" s="8"/>
      <c r="C177" s="36"/>
      <c r="D177" s="37"/>
      <c r="E177" s="36"/>
      <c r="F177" s="12"/>
      <c r="G177" s="12"/>
      <c r="H177" s="12"/>
      <c r="I177" s="12"/>
      <c r="J177" s="12"/>
      <c r="K177" s="12"/>
    </row>
    <row r="178" spans="1:14" ht="35.25" customHeight="1">
      <c r="A178" s="114" t="s">
        <v>51</v>
      </c>
      <c r="B178" s="114" t="s">
        <v>52</v>
      </c>
      <c r="C178" s="114" t="s">
        <v>53</v>
      </c>
      <c r="D178" s="114" t="s">
        <v>54</v>
      </c>
      <c r="E178" s="114" t="s">
        <v>55</v>
      </c>
      <c r="F178" s="197">
        <v>2016</v>
      </c>
      <c r="G178" s="197">
        <f>cy</f>
        <v>2017</v>
      </c>
      <c r="H178" s="197">
        <v>2018</v>
      </c>
      <c r="I178" s="197">
        <v>2019</v>
      </c>
      <c r="J178" s="197">
        <v>2020</v>
      </c>
      <c r="K178" s="197">
        <v>2021</v>
      </c>
      <c r="L178" s="197">
        <v>2022</v>
      </c>
      <c r="M178" s="197">
        <v>2023</v>
      </c>
      <c r="N178" s="183">
        <v>2024</v>
      </c>
    </row>
    <row r="179" spans="1:14" ht="15.6">
      <c r="A179" s="199" t="s">
        <v>245</v>
      </c>
      <c r="B179" s="200"/>
      <c r="C179" s="200"/>
      <c r="D179" s="200"/>
      <c r="E179" s="200"/>
      <c r="F179" s="202">
        <f>SUM(F182:F262)</f>
        <v>4250708633.6601629</v>
      </c>
      <c r="G179" s="202">
        <f t="shared" ref="G179:L179" si="0">SUM(G182:G262)</f>
        <v>4031234832.3021936</v>
      </c>
      <c r="H179" s="202">
        <f t="shared" si="0"/>
        <v>3934816524.3846679</v>
      </c>
      <c r="I179" s="202">
        <f t="shared" si="0"/>
        <v>3745773626.59162</v>
      </c>
      <c r="J179" s="202">
        <f t="shared" si="0"/>
        <v>3650355985.1312132</v>
      </c>
      <c r="K179" s="202">
        <f t="shared" si="0"/>
        <v>3628791715.5054021</v>
      </c>
      <c r="L179" s="202">
        <f t="shared" si="0"/>
        <v>3092885424.5158553</v>
      </c>
      <c r="M179" s="202">
        <f>SUM(M182:M262)</f>
        <v>3136036963</v>
      </c>
      <c r="N179" s="202">
        <f>SUM(N182:N262)</f>
        <v>3021092404.6000004</v>
      </c>
    </row>
    <row r="180" spans="1:14" ht="14.45">
      <c r="A180" s="145" t="s">
        <v>62</v>
      </c>
      <c r="B180" s="146"/>
      <c r="C180" s="146"/>
      <c r="D180" s="146"/>
      <c r="E180" s="146"/>
      <c r="F180" s="147"/>
      <c r="G180" s="147"/>
      <c r="H180" s="147"/>
      <c r="I180" s="147"/>
      <c r="J180" s="147"/>
      <c r="K180" s="147"/>
      <c r="L180" s="268"/>
      <c r="M180" s="268"/>
      <c r="N180" s="148"/>
    </row>
    <row r="181" spans="1:14" ht="14.45">
      <c r="A181" s="149" t="s">
        <v>63</v>
      </c>
      <c r="B181" s="66"/>
      <c r="C181" s="66"/>
      <c r="D181" s="66"/>
      <c r="E181" s="66"/>
      <c r="F181" s="134"/>
      <c r="G181" s="134"/>
      <c r="H181" s="134"/>
      <c r="I181" s="134"/>
      <c r="J181" s="134"/>
      <c r="K181" s="134"/>
      <c r="L181" s="127"/>
      <c r="M181" s="127"/>
      <c r="N181" s="136"/>
    </row>
    <row r="182" spans="1:14" ht="14.45">
      <c r="A182" s="137" t="s">
        <v>64</v>
      </c>
      <c r="B182" s="122" t="s">
        <v>63</v>
      </c>
      <c r="C182" s="122" t="s">
        <v>65</v>
      </c>
      <c r="D182" s="122" t="s">
        <v>63</v>
      </c>
      <c r="E182" s="140" t="s">
        <v>66</v>
      </c>
      <c r="F182" s="329">
        <v>6091135</v>
      </c>
      <c r="G182" s="329">
        <v>5998872</v>
      </c>
      <c r="H182" s="329">
        <v>5066298</v>
      </c>
      <c r="I182" s="329">
        <v>5063164.4159999993</v>
      </c>
      <c r="J182" s="329">
        <v>4914010</v>
      </c>
      <c r="K182" s="329">
        <v>5118894</v>
      </c>
      <c r="L182" s="335">
        <v>5421318.9840000002</v>
      </c>
      <c r="M182" s="335">
        <v>5133370</v>
      </c>
      <c r="N182" s="329">
        <v>4852276.6000000006</v>
      </c>
    </row>
    <row r="183" spans="1:14" ht="14.45">
      <c r="A183" s="122" t="s">
        <v>68</v>
      </c>
      <c r="B183" s="122" t="s">
        <v>63</v>
      </c>
      <c r="C183" s="122" t="s">
        <v>65</v>
      </c>
      <c r="D183" s="122" t="s">
        <v>63</v>
      </c>
      <c r="E183" s="140" t="s">
        <v>66</v>
      </c>
      <c r="F183" s="330"/>
      <c r="G183" s="330"/>
      <c r="H183" s="330"/>
      <c r="I183" s="330"/>
      <c r="J183" s="329">
        <v>32244440</v>
      </c>
      <c r="K183" s="329">
        <v>32152960</v>
      </c>
      <c r="L183" s="335">
        <v>33797760</v>
      </c>
      <c r="M183" s="335">
        <v>34374000</v>
      </c>
      <c r="N183" s="329">
        <v>34593680</v>
      </c>
    </row>
    <row r="184" spans="1:14" ht="14.45">
      <c r="A184" s="122" t="s">
        <v>70</v>
      </c>
      <c r="B184" s="122" t="s">
        <v>63</v>
      </c>
      <c r="C184" s="122" t="s">
        <v>65</v>
      </c>
      <c r="D184" s="122" t="s">
        <v>63</v>
      </c>
      <c r="E184" s="140" t="s">
        <v>66</v>
      </c>
      <c r="F184" s="329">
        <v>762624</v>
      </c>
      <c r="G184" s="329">
        <v>758898</v>
      </c>
      <c r="H184" s="329">
        <v>758880</v>
      </c>
      <c r="I184" s="329">
        <v>758880</v>
      </c>
      <c r="J184" s="329">
        <v>470304</v>
      </c>
      <c r="K184" s="329">
        <v>614228</v>
      </c>
      <c r="L184" s="335">
        <v>706464</v>
      </c>
      <c r="M184" s="335">
        <v>711072</v>
      </c>
      <c r="N184" s="329">
        <v>122960</v>
      </c>
    </row>
    <row r="185" spans="1:14" ht="14.45">
      <c r="A185" s="122" t="s">
        <v>71</v>
      </c>
      <c r="B185" s="122" t="s">
        <v>63</v>
      </c>
      <c r="C185" s="122" t="s">
        <v>65</v>
      </c>
      <c r="D185" s="122" t="s">
        <v>63</v>
      </c>
      <c r="E185" s="140" t="s">
        <v>66</v>
      </c>
      <c r="F185" s="330"/>
      <c r="G185" s="330"/>
      <c r="H185" s="330"/>
      <c r="I185" s="330"/>
      <c r="J185" s="330"/>
      <c r="K185" s="330"/>
      <c r="L185" s="335">
        <v>70478833.400000006</v>
      </c>
      <c r="M185" s="335">
        <v>81452076</v>
      </c>
      <c r="N185" s="329">
        <v>78406734</v>
      </c>
    </row>
    <row r="186" spans="1:14" ht="14.45">
      <c r="A186" s="122" t="s">
        <v>73</v>
      </c>
      <c r="B186" s="122" t="s">
        <v>63</v>
      </c>
      <c r="C186" s="122" t="s">
        <v>65</v>
      </c>
      <c r="D186" s="122" t="s">
        <v>63</v>
      </c>
      <c r="E186" s="140" t="s">
        <v>66</v>
      </c>
      <c r="F186" s="329">
        <v>12078263</v>
      </c>
      <c r="G186" s="329">
        <v>12154354</v>
      </c>
      <c r="H186" s="329">
        <v>12469968</v>
      </c>
      <c r="I186" s="329">
        <v>12210569</v>
      </c>
      <c r="J186" s="329">
        <v>11725334</v>
      </c>
      <c r="K186" s="329">
        <v>11690662</v>
      </c>
      <c r="L186" s="335">
        <v>11520851</v>
      </c>
      <c r="M186" s="335">
        <v>10977809</v>
      </c>
      <c r="N186" s="329">
        <v>10916960</v>
      </c>
    </row>
    <row r="187" spans="1:14" ht="14.45">
      <c r="A187" s="122" t="s">
        <v>74</v>
      </c>
      <c r="B187" s="122" t="s">
        <v>63</v>
      </c>
      <c r="C187" s="122" t="s">
        <v>65</v>
      </c>
      <c r="D187" s="122" t="s">
        <v>63</v>
      </c>
      <c r="E187" s="140" t="s">
        <v>66</v>
      </c>
      <c r="F187" s="329">
        <v>169686580.59999999</v>
      </c>
      <c r="G187" s="329">
        <v>160032258</v>
      </c>
      <c r="H187" s="329">
        <v>144725002</v>
      </c>
      <c r="I187" s="329">
        <v>144112115.56</v>
      </c>
      <c r="J187" s="329">
        <v>128872640.2</v>
      </c>
      <c r="K187" s="329">
        <v>112979913</v>
      </c>
      <c r="L187" s="333"/>
      <c r="M187" s="333"/>
      <c r="N187" s="330"/>
    </row>
    <row r="188" spans="1:14" ht="14.45">
      <c r="A188" s="122" t="s">
        <v>76</v>
      </c>
      <c r="B188" s="122" t="s">
        <v>63</v>
      </c>
      <c r="C188" s="122" t="s">
        <v>65</v>
      </c>
      <c r="D188" s="122" t="s">
        <v>63</v>
      </c>
      <c r="E188" s="140" t="s">
        <v>66</v>
      </c>
      <c r="F188" s="329">
        <v>12535288</v>
      </c>
      <c r="G188" s="329">
        <v>11630808</v>
      </c>
      <c r="H188" s="329">
        <v>10981026</v>
      </c>
      <c r="I188" s="329">
        <v>10794880.800000001</v>
      </c>
      <c r="J188" s="329">
        <v>11771925</v>
      </c>
      <c r="K188" s="329">
        <v>11906734</v>
      </c>
      <c r="L188" s="335">
        <v>12600631</v>
      </c>
      <c r="M188" s="335">
        <v>11259375</v>
      </c>
      <c r="N188" s="329">
        <v>11514780</v>
      </c>
    </row>
    <row r="189" spans="1:14" ht="14.45">
      <c r="A189" s="122" t="s">
        <v>77</v>
      </c>
      <c r="B189" s="122" t="s">
        <v>63</v>
      </c>
      <c r="C189" s="122" t="s">
        <v>65</v>
      </c>
      <c r="D189" s="122" t="s">
        <v>63</v>
      </c>
      <c r="E189" s="140" t="s">
        <v>66</v>
      </c>
      <c r="F189" s="329">
        <v>128273740</v>
      </c>
      <c r="G189" s="329">
        <v>112005046</v>
      </c>
      <c r="H189" s="329">
        <v>117932947</v>
      </c>
      <c r="I189" s="329">
        <v>115935871.228379</v>
      </c>
      <c r="J189" s="329">
        <v>114863312</v>
      </c>
      <c r="K189" s="329">
        <v>115555303</v>
      </c>
      <c r="L189" s="335">
        <v>128857814.2</v>
      </c>
      <c r="M189" s="335">
        <v>124064417</v>
      </c>
      <c r="N189" s="329">
        <v>132695796.00000001</v>
      </c>
    </row>
    <row r="190" spans="1:14" ht="14.45">
      <c r="A190" s="122" t="s">
        <v>78</v>
      </c>
      <c r="B190" s="122" t="s">
        <v>63</v>
      </c>
      <c r="C190" s="122" t="s">
        <v>65</v>
      </c>
      <c r="D190" s="122" t="s">
        <v>63</v>
      </c>
      <c r="E190" s="140" t="s">
        <v>66</v>
      </c>
      <c r="F190" s="329">
        <v>39942720</v>
      </c>
      <c r="G190" s="329">
        <v>38881105</v>
      </c>
      <c r="H190" s="329">
        <v>36379202.399999999</v>
      </c>
      <c r="I190" s="329">
        <v>17679853</v>
      </c>
      <c r="J190" s="330"/>
      <c r="K190" s="330"/>
      <c r="L190" s="330"/>
      <c r="M190" s="330"/>
      <c r="N190" s="330"/>
    </row>
    <row r="191" spans="1:14" ht="14.45">
      <c r="A191" s="122" t="s">
        <v>80</v>
      </c>
      <c r="B191" s="122" t="s">
        <v>63</v>
      </c>
      <c r="C191" s="122" t="s">
        <v>81</v>
      </c>
      <c r="D191" s="122" t="s">
        <v>63</v>
      </c>
      <c r="E191" s="140" t="s">
        <v>66</v>
      </c>
      <c r="F191" s="329">
        <v>29630798.639999997</v>
      </c>
      <c r="G191" s="329">
        <v>27861473.124000002</v>
      </c>
      <c r="H191" s="329">
        <v>27352055</v>
      </c>
      <c r="I191" s="329">
        <v>26048900.52</v>
      </c>
      <c r="J191" s="329">
        <v>23545077.84</v>
      </c>
      <c r="K191" s="329">
        <v>20407997.16</v>
      </c>
      <c r="L191" s="335">
        <v>20407997.16</v>
      </c>
      <c r="M191" s="335">
        <v>19077369</v>
      </c>
      <c r="N191" s="329">
        <v>11605633.200000001</v>
      </c>
    </row>
    <row r="192" spans="1:14" ht="14.45">
      <c r="A192" s="122" t="s">
        <v>82</v>
      </c>
      <c r="B192" s="122" t="s">
        <v>63</v>
      </c>
      <c r="C192" s="122" t="s">
        <v>83</v>
      </c>
      <c r="D192" s="122" t="s">
        <v>63</v>
      </c>
      <c r="E192" s="140" t="s">
        <v>66</v>
      </c>
      <c r="F192" s="329">
        <v>4608496.8</v>
      </c>
      <c r="G192" s="329">
        <v>4592894</v>
      </c>
      <c r="H192" s="329">
        <v>4614419</v>
      </c>
      <c r="I192" s="329">
        <v>3893605.2</v>
      </c>
      <c r="J192" s="329">
        <v>3893605.2</v>
      </c>
      <c r="K192" s="329">
        <v>4288876.5854024896</v>
      </c>
      <c r="L192" s="335">
        <v>3717831.6</v>
      </c>
      <c r="M192" s="335">
        <v>2846383</v>
      </c>
      <c r="N192" s="329">
        <v>2796386</v>
      </c>
    </row>
    <row r="193" spans="1:14" ht="14.45">
      <c r="A193" s="122" t="s">
        <v>84</v>
      </c>
      <c r="B193" s="122" t="s">
        <v>63</v>
      </c>
      <c r="C193" s="122" t="s">
        <v>83</v>
      </c>
      <c r="D193" s="122" t="s">
        <v>63</v>
      </c>
      <c r="E193" s="140" t="s">
        <v>66</v>
      </c>
      <c r="F193" s="329">
        <v>875822.4</v>
      </c>
      <c r="G193" s="329">
        <v>874987</v>
      </c>
      <c r="H193" s="330"/>
      <c r="I193" s="330"/>
      <c r="J193" s="330"/>
      <c r="K193" s="330"/>
      <c r="L193" s="330"/>
      <c r="M193" s="330"/>
      <c r="N193" s="330"/>
    </row>
    <row r="194" spans="1:14" ht="14.45">
      <c r="A194" s="124" t="s">
        <v>86</v>
      </c>
      <c r="B194" s="66"/>
      <c r="C194" s="66"/>
      <c r="D194" s="66"/>
      <c r="E194" s="66"/>
      <c r="F194" s="134"/>
      <c r="G194" s="134"/>
      <c r="H194" s="134"/>
      <c r="I194" s="134"/>
      <c r="J194" s="134"/>
      <c r="K194" s="134"/>
      <c r="L194" s="135"/>
      <c r="M194" s="135"/>
      <c r="N194" s="136"/>
    </row>
    <row r="195" spans="1:14" ht="14.45">
      <c r="A195" s="122" t="s">
        <v>87</v>
      </c>
      <c r="B195" s="122" t="s">
        <v>86</v>
      </c>
      <c r="C195" s="122" t="s">
        <v>65</v>
      </c>
      <c r="D195" s="122" t="s">
        <v>86</v>
      </c>
      <c r="E195" s="140" t="s">
        <v>66</v>
      </c>
      <c r="F195" s="329">
        <v>360826177.67999995</v>
      </c>
      <c r="G195" s="329">
        <v>354611000</v>
      </c>
      <c r="H195" s="329">
        <v>347245614</v>
      </c>
      <c r="I195" s="329">
        <v>328715750.88</v>
      </c>
      <c r="J195" s="329">
        <v>321192831</v>
      </c>
      <c r="K195" s="329">
        <v>327317183</v>
      </c>
      <c r="L195" s="335">
        <v>324965849</v>
      </c>
      <c r="M195" s="335">
        <v>314339004</v>
      </c>
      <c r="N195" s="329">
        <v>309566034</v>
      </c>
    </row>
    <row r="196" spans="1:14" ht="14.45">
      <c r="A196" s="122" t="s">
        <v>88</v>
      </c>
      <c r="B196" s="122" t="s">
        <v>86</v>
      </c>
      <c r="C196" s="122" t="s">
        <v>65</v>
      </c>
      <c r="D196" s="122" t="s">
        <v>86</v>
      </c>
      <c r="E196" s="140" t="s">
        <v>66</v>
      </c>
      <c r="F196" s="329">
        <v>3909530.39</v>
      </c>
      <c r="G196" s="329">
        <v>7790333</v>
      </c>
      <c r="H196" s="329">
        <v>4674200</v>
      </c>
      <c r="I196" s="330"/>
      <c r="J196" s="330"/>
      <c r="K196" s="330"/>
      <c r="L196" s="330"/>
      <c r="M196" s="330"/>
      <c r="N196" s="330"/>
    </row>
    <row r="197" spans="1:14" ht="14.45">
      <c r="A197" s="122" t="s">
        <v>90</v>
      </c>
      <c r="B197" s="122" t="s">
        <v>86</v>
      </c>
      <c r="C197" s="122" t="s">
        <v>65</v>
      </c>
      <c r="D197" s="122" t="s">
        <v>86</v>
      </c>
      <c r="E197" s="140" t="s">
        <v>66</v>
      </c>
      <c r="F197" s="329">
        <v>149531788.80000001</v>
      </c>
      <c r="G197" s="330"/>
      <c r="H197" s="330"/>
      <c r="I197" s="330"/>
      <c r="J197" s="330"/>
      <c r="K197" s="330"/>
      <c r="L197" s="330"/>
      <c r="M197" s="330"/>
      <c r="N197" s="330"/>
    </row>
    <row r="198" spans="1:14" ht="14.45">
      <c r="A198" s="122" t="s">
        <v>92</v>
      </c>
      <c r="B198" s="122" t="s">
        <v>86</v>
      </c>
      <c r="C198" s="122" t="s">
        <v>65</v>
      </c>
      <c r="D198" s="122" t="s">
        <v>86</v>
      </c>
      <c r="E198" s="140" t="s">
        <v>66</v>
      </c>
      <c r="F198" s="329">
        <v>276929280</v>
      </c>
      <c r="G198" s="329">
        <v>265239400</v>
      </c>
      <c r="H198" s="329">
        <v>252927360</v>
      </c>
      <c r="I198" s="329">
        <v>246421440</v>
      </c>
      <c r="J198" s="329">
        <v>242896320</v>
      </c>
      <c r="K198" s="329">
        <v>252875520</v>
      </c>
      <c r="L198" s="335">
        <v>262932480</v>
      </c>
      <c r="M198" s="335">
        <v>281854080</v>
      </c>
      <c r="N198" s="329">
        <v>247473360</v>
      </c>
    </row>
    <row r="199" spans="1:14" ht="14.45">
      <c r="A199" s="122" t="s">
        <v>93</v>
      </c>
      <c r="B199" s="122" t="s">
        <v>86</v>
      </c>
      <c r="C199" s="122" t="s">
        <v>65</v>
      </c>
      <c r="D199" s="122" t="s">
        <v>86</v>
      </c>
      <c r="E199" s="140" t="s">
        <v>66</v>
      </c>
      <c r="F199" s="329">
        <v>481626740.51753551</v>
      </c>
      <c r="G199" s="329">
        <v>482784761</v>
      </c>
      <c r="H199" s="329">
        <v>443766319.19999999</v>
      </c>
      <c r="I199" s="329">
        <v>429072735.60000002</v>
      </c>
      <c r="J199" s="329">
        <v>415687619.5</v>
      </c>
      <c r="K199" s="329">
        <v>452452592</v>
      </c>
      <c r="L199" s="335">
        <v>104290567.2</v>
      </c>
      <c r="M199" s="335">
        <v>117951410</v>
      </c>
      <c r="N199" s="329">
        <v>144404380.62550843</v>
      </c>
    </row>
    <row r="200" spans="1:14" ht="14.45">
      <c r="A200" s="122" t="s">
        <v>94</v>
      </c>
      <c r="B200" s="122" t="s">
        <v>86</v>
      </c>
      <c r="C200" s="122" t="s">
        <v>65</v>
      </c>
      <c r="D200" s="122" t="s">
        <v>86</v>
      </c>
      <c r="E200" s="140" t="s">
        <v>66</v>
      </c>
      <c r="F200" s="329">
        <v>209825175.40000001</v>
      </c>
      <c r="G200" s="329">
        <v>167504040</v>
      </c>
      <c r="H200" s="329">
        <v>163895767.19999999</v>
      </c>
      <c r="I200" s="329">
        <v>149481140</v>
      </c>
      <c r="J200" s="329">
        <v>106047097.2</v>
      </c>
      <c r="K200" s="329">
        <v>0</v>
      </c>
      <c r="L200" s="330"/>
      <c r="M200" s="330"/>
      <c r="N200" s="330"/>
    </row>
    <row r="201" spans="1:14" ht="14.45">
      <c r="A201" s="122" t="s">
        <v>96</v>
      </c>
      <c r="B201" s="122" t="s">
        <v>86</v>
      </c>
      <c r="C201" s="122" t="s">
        <v>65</v>
      </c>
      <c r="D201" s="122" t="s">
        <v>86</v>
      </c>
      <c r="E201" s="140" t="s">
        <v>66</v>
      </c>
      <c r="F201" s="329">
        <v>3474144</v>
      </c>
      <c r="G201" s="329">
        <v>4102848</v>
      </c>
      <c r="H201" s="329">
        <v>10293858</v>
      </c>
      <c r="I201" s="329">
        <v>14115250.800000001</v>
      </c>
      <c r="J201" s="329">
        <v>13430991.6</v>
      </c>
      <c r="K201" s="329">
        <v>14995260</v>
      </c>
      <c r="L201" s="335">
        <v>14696640</v>
      </c>
      <c r="M201" s="335">
        <v>14097611</v>
      </c>
      <c r="N201" s="329">
        <v>14868063</v>
      </c>
    </row>
    <row r="202" spans="1:14" ht="14.45">
      <c r="A202" s="122" t="s">
        <v>97</v>
      </c>
      <c r="B202" s="122" t="s">
        <v>86</v>
      </c>
      <c r="C202" s="122" t="s">
        <v>65</v>
      </c>
      <c r="D202" s="122" t="s">
        <v>86</v>
      </c>
      <c r="E202" s="140" t="s">
        <v>66</v>
      </c>
      <c r="F202" s="329">
        <v>15021648</v>
      </c>
      <c r="G202" s="329">
        <v>15749640</v>
      </c>
      <c r="H202" s="329">
        <v>15282000</v>
      </c>
      <c r="I202" s="329">
        <v>14864040</v>
      </c>
      <c r="J202" s="329">
        <v>15418080</v>
      </c>
      <c r="K202" s="329">
        <v>15409480</v>
      </c>
      <c r="L202" s="335">
        <v>15373800</v>
      </c>
      <c r="M202" s="335">
        <v>13927499</v>
      </c>
      <c r="N202" s="329">
        <v>12283920</v>
      </c>
    </row>
    <row r="203" spans="1:14" ht="14.45">
      <c r="A203" s="122" t="s">
        <v>99</v>
      </c>
      <c r="B203" s="122" t="s">
        <v>86</v>
      </c>
      <c r="C203" s="122" t="s">
        <v>65</v>
      </c>
      <c r="D203" s="122" t="s">
        <v>86</v>
      </c>
      <c r="E203" s="140" t="s">
        <v>66</v>
      </c>
      <c r="F203" s="329">
        <v>257538575.55599999</v>
      </c>
      <c r="G203" s="329">
        <v>254965482</v>
      </c>
      <c r="H203" s="329">
        <v>259179030</v>
      </c>
      <c r="I203" s="329">
        <v>216889613.09999999</v>
      </c>
      <c r="J203" s="329">
        <v>219302949</v>
      </c>
      <c r="K203" s="329">
        <v>231112326</v>
      </c>
      <c r="L203" s="335">
        <v>252709132</v>
      </c>
      <c r="M203" s="335">
        <v>228672727</v>
      </c>
      <c r="N203" s="329">
        <v>224846700</v>
      </c>
    </row>
    <row r="204" spans="1:14" ht="14.45">
      <c r="A204" s="122" t="s">
        <v>100</v>
      </c>
      <c r="B204" s="122" t="s">
        <v>86</v>
      </c>
      <c r="C204" s="122" t="s">
        <v>65</v>
      </c>
      <c r="D204" s="122" t="s">
        <v>86</v>
      </c>
      <c r="E204" s="140" t="s">
        <v>66</v>
      </c>
      <c r="F204" s="329">
        <v>239115272.40000001</v>
      </c>
      <c r="G204" s="329">
        <v>267165781</v>
      </c>
      <c r="H204" s="329">
        <v>260805708</v>
      </c>
      <c r="I204" s="329">
        <v>265330314</v>
      </c>
      <c r="J204" s="329">
        <v>258590634.09999999</v>
      </c>
      <c r="K204" s="329">
        <v>265334550</v>
      </c>
      <c r="L204" s="335">
        <v>261770755.68000001</v>
      </c>
      <c r="M204" s="335">
        <v>270757779</v>
      </c>
      <c r="N204" s="329">
        <v>271273365</v>
      </c>
    </row>
    <row r="205" spans="1:14" ht="14.45">
      <c r="A205" s="122" t="s">
        <v>101</v>
      </c>
      <c r="B205" s="122" t="s">
        <v>86</v>
      </c>
      <c r="C205" s="122" t="s">
        <v>65</v>
      </c>
      <c r="D205" s="122" t="s">
        <v>86</v>
      </c>
      <c r="E205" s="140" t="s">
        <v>66</v>
      </c>
      <c r="F205" s="329">
        <v>390713940.66663003</v>
      </c>
      <c r="G205" s="329">
        <v>357558890</v>
      </c>
      <c r="H205" s="329">
        <v>325326448</v>
      </c>
      <c r="I205" s="329">
        <v>328647531.41894203</v>
      </c>
      <c r="J205" s="329">
        <v>330098701.80000001</v>
      </c>
      <c r="K205" s="329">
        <v>312692577</v>
      </c>
      <c r="L205" s="335">
        <v>301819474</v>
      </c>
      <c r="M205" s="335">
        <v>297691004</v>
      </c>
      <c r="N205" s="329">
        <v>294737797</v>
      </c>
    </row>
    <row r="206" spans="1:14" ht="14.45">
      <c r="A206" s="122" t="s">
        <v>102</v>
      </c>
      <c r="B206" s="122" t="s">
        <v>86</v>
      </c>
      <c r="C206" s="122" t="s">
        <v>103</v>
      </c>
      <c r="D206" s="122" t="s">
        <v>86</v>
      </c>
      <c r="E206" s="140" t="s">
        <v>66</v>
      </c>
      <c r="F206" s="329">
        <v>34335653.039999999</v>
      </c>
      <c r="G206" s="329">
        <v>33592889</v>
      </c>
      <c r="H206" s="329">
        <v>32589558</v>
      </c>
      <c r="I206" s="329">
        <v>34333941.600000001</v>
      </c>
      <c r="J206" s="329">
        <v>35132992.811999999</v>
      </c>
      <c r="K206" s="329">
        <v>34436603</v>
      </c>
      <c r="L206" s="335">
        <v>32937548</v>
      </c>
      <c r="M206" s="335">
        <v>32210636</v>
      </c>
      <c r="N206" s="329">
        <v>31201300.800000001</v>
      </c>
    </row>
    <row r="207" spans="1:14" ht="14.45">
      <c r="A207" s="122" t="s">
        <v>104</v>
      </c>
      <c r="B207" s="122" t="s">
        <v>86</v>
      </c>
      <c r="C207" s="122" t="s">
        <v>105</v>
      </c>
      <c r="D207" s="122" t="s">
        <v>86</v>
      </c>
      <c r="E207" s="140" t="s">
        <v>66</v>
      </c>
      <c r="F207" s="329">
        <v>285317402.39999998</v>
      </c>
      <c r="G207" s="329">
        <v>287728384</v>
      </c>
      <c r="H207" s="329">
        <v>277239917</v>
      </c>
      <c r="I207" s="329">
        <v>286815726</v>
      </c>
      <c r="J207" s="329">
        <v>299720779.19999999</v>
      </c>
      <c r="K207" s="329">
        <v>301857519.60000002</v>
      </c>
      <c r="L207" s="335">
        <v>277020918</v>
      </c>
      <c r="M207" s="335">
        <v>277003130</v>
      </c>
      <c r="N207" s="329">
        <v>285613308</v>
      </c>
    </row>
    <row r="208" spans="1:14" ht="14.45">
      <c r="A208" s="122" t="s">
        <v>106</v>
      </c>
      <c r="B208" s="122" t="s">
        <v>86</v>
      </c>
      <c r="C208" s="122" t="s">
        <v>81</v>
      </c>
      <c r="D208" s="122" t="s">
        <v>86</v>
      </c>
      <c r="E208" s="140" t="s">
        <v>66</v>
      </c>
      <c r="F208" s="330"/>
      <c r="G208" s="330"/>
      <c r="H208" s="330"/>
      <c r="I208" s="330"/>
      <c r="J208" s="330"/>
      <c r="K208" s="330"/>
      <c r="L208" s="330"/>
      <c r="M208" s="329">
        <v>9991008</v>
      </c>
      <c r="N208" s="329">
        <v>10904983.200000001</v>
      </c>
    </row>
    <row r="209" spans="1:14" ht="14.45">
      <c r="A209" s="122" t="s">
        <v>108</v>
      </c>
      <c r="B209" s="122" t="s">
        <v>86</v>
      </c>
      <c r="C209" s="122" t="s">
        <v>109</v>
      </c>
      <c r="D209" s="122" t="s">
        <v>86</v>
      </c>
      <c r="E209" s="140" t="s">
        <v>66</v>
      </c>
      <c r="F209" s="329">
        <v>338565704.40000004</v>
      </c>
      <c r="G209" s="329">
        <v>344474597</v>
      </c>
      <c r="H209" s="329">
        <v>345935131.19999999</v>
      </c>
      <c r="I209" s="329">
        <v>295919960.40000004</v>
      </c>
      <c r="J209" s="329">
        <v>340434666</v>
      </c>
      <c r="K209" s="329">
        <v>345229844</v>
      </c>
      <c r="L209" s="335">
        <v>357282039.60000002</v>
      </c>
      <c r="M209" s="335">
        <v>357157274</v>
      </c>
      <c r="N209" s="329">
        <v>263932912.80000001</v>
      </c>
    </row>
    <row r="210" spans="1:14" ht="14.45">
      <c r="A210" s="122" t="s">
        <v>110</v>
      </c>
      <c r="B210" s="122" t="s">
        <v>86</v>
      </c>
      <c r="C210" s="122" t="s">
        <v>111</v>
      </c>
      <c r="D210" s="122" t="s">
        <v>86</v>
      </c>
      <c r="E210" s="140" t="s">
        <v>66</v>
      </c>
      <c r="F210" s="329">
        <v>5944320</v>
      </c>
      <c r="G210" s="329">
        <v>5898240</v>
      </c>
      <c r="H210" s="329">
        <v>6523200</v>
      </c>
      <c r="I210" s="329">
        <v>6673680</v>
      </c>
      <c r="J210" s="329">
        <v>6446880</v>
      </c>
      <c r="K210" s="329">
        <v>7296223</v>
      </c>
      <c r="L210" s="335">
        <v>6907680</v>
      </c>
      <c r="M210" s="335">
        <v>6160320</v>
      </c>
      <c r="N210" s="329">
        <v>6329073.5999999996</v>
      </c>
    </row>
    <row r="211" spans="1:14" ht="14.45">
      <c r="A211" s="122" t="s">
        <v>112</v>
      </c>
      <c r="B211" s="122" t="s">
        <v>86</v>
      </c>
      <c r="C211" s="122" t="s">
        <v>113</v>
      </c>
      <c r="D211" s="122" t="s">
        <v>86</v>
      </c>
      <c r="E211" s="140" t="s">
        <v>66</v>
      </c>
      <c r="F211" s="329">
        <v>150435036</v>
      </c>
      <c r="G211" s="329">
        <v>158583204</v>
      </c>
      <c r="H211" s="329">
        <v>153098964</v>
      </c>
      <c r="I211" s="329">
        <v>150044724</v>
      </c>
      <c r="J211" s="329">
        <v>142544880</v>
      </c>
      <c r="K211" s="329">
        <v>184099023</v>
      </c>
      <c r="L211" s="335">
        <v>42517073</v>
      </c>
      <c r="M211" s="335">
        <v>45313134</v>
      </c>
      <c r="N211" s="329">
        <v>12069780.537059639</v>
      </c>
    </row>
    <row r="212" spans="1:14" ht="14.45">
      <c r="A212" s="123" t="s">
        <v>114</v>
      </c>
      <c r="B212" s="122" t="s">
        <v>86</v>
      </c>
      <c r="C212" s="122" t="s">
        <v>83</v>
      </c>
      <c r="D212" s="122" t="s">
        <v>86</v>
      </c>
      <c r="E212" s="122" t="s">
        <v>66</v>
      </c>
      <c r="F212" s="330"/>
      <c r="G212" s="330"/>
      <c r="H212" s="330"/>
      <c r="I212" s="330"/>
      <c r="J212" s="330"/>
      <c r="K212" s="330"/>
      <c r="L212" s="340"/>
      <c r="M212" s="340"/>
      <c r="N212" s="329">
        <v>32241970</v>
      </c>
    </row>
    <row r="213" spans="1:14" ht="14.45">
      <c r="A213" s="123" t="s">
        <v>116</v>
      </c>
      <c r="B213" s="122" t="s">
        <v>86</v>
      </c>
      <c r="C213" s="122" t="s">
        <v>117</v>
      </c>
      <c r="D213" s="122" t="s">
        <v>86</v>
      </c>
      <c r="E213" s="140" t="s">
        <v>66</v>
      </c>
      <c r="F213" s="330"/>
      <c r="G213" s="330"/>
      <c r="H213" s="325"/>
      <c r="I213" s="325"/>
      <c r="J213" s="325"/>
      <c r="K213" s="325"/>
      <c r="L213" s="329">
        <v>0</v>
      </c>
      <c r="M213" s="329">
        <v>0</v>
      </c>
      <c r="N213" s="329">
        <v>0</v>
      </c>
    </row>
    <row r="214" spans="1:14" ht="14.45">
      <c r="A214" s="123" t="s">
        <v>119</v>
      </c>
      <c r="B214" s="122" t="s">
        <v>86</v>
      </c>
      <c r="C214" s="122" t="s">
        <v>117</v>
      </c>
      <c r="D214" s="122" t="s">
        <v>86</v>
      </c>
      <c r="E214" s="140" t="s">
        <v>66</v>
      </c>
      <c r="F214" s="330"/>
      <c r="G214" s="330"/>
      <c r="H214" s="330"/>
      <c r="I214" s="330"/>
      <c r="J214" s="330"/>
      <c r="K214" s="330"/>
      <c r="L214" s="335">
        <v>4921538</v>
      </c>
      <c r="M214" s="335">
        <v>6115175</v>
      </c>
      <c r="N214" s="329">
        <v>8595028.8000000026</v>
      </c>
    </row>
    <row r="215" spans="1:14" ht="14.45">
      <c r="A215" s="123" t="s">
        <v>120</v>
      </c>
      <c r="B215" s="122" t="s">
        <v>86</v>
      </c>
      <c r="C215" s="122" t="s">
        <v>121</v>
      </c>
      <c r="D215" s="122" t="s">
        <v>86</v>
      </c>
      <c r="E215" s="140" t="s">
        <v>66</v>
      </c>
      <c r="F215" s="330"/>
      <c r="G215" s="330"/>
      <c r="H215" s="329">
        <v>19594598.400000002</v>
      </c>
      <c r="I215" s="329">
        <v>16478632.800000001</v>
      </c>
      <c r="J215" s="329">
        <v>16184883.996000001</v>
      </c>
      <c r="K215" s="329">
        <v>14266927</v>
      </c>
      <c r="L215" s="335">
        <v>3704422</v>
      </c>
      <c r="M215" s="335">
        <v>4106214</v>
      </c>
      <c r="N215" s="329">
        <v>1014304.4374319311</v>
      </c>
    </row>
    <row r="216" spans="1:14" ht="14.45">
      <c r="A216" s="124" t="s">
        <v>123</v>
      </c>
      <c r="B216" s="66"/>
      <c r="C216" s="66"/>
      <c r="D216" s="66"/>
      <c r="E216" s="66"/>
      <c r="F216" s="134"/>
      <c r="G216" s="134"/>
      <c r="H216" s="134"/>
      <c r="I216" s="134"/>
      <c r="J216" s="134"/>
      <c r="K216" s="134"/>
      <c r="L216" s="334"/>
      <c r="M216" s="334"/>
      <c r="N216" s="136"/>
    </row>
    <row r="217" spans="1:14" ht="14.45">
      <c r="A217" s="119" t="s">
        <v>124</v>
      </c>
      <c r="B217" s="129"/>
      <c r="C217" s="129"/>
      <c r="D217" s="129"/>
      <c r="E217" s="129"/>
      <c r="F217" s="127"/>
      <c r="G217" s="127"/>
      <c r="H217" s="127"/>
      <c r="I217" s="127"/>
      <c r="J217" s="127"/>
      <c r="K217" s="127"/>
      <c r="L217" s="131"/>
      <c r="M217" s="131"/>
      <c r="N217" s="132"/>
    </row>
    <row r="218" spans="1:14" ht="14.45">
      <c r="A218" s="122" t="s">
        <v>125</v>
      </c>
      <c r="B218" s="122" t="s">
        <v>126</v>
      </c>
      <c r="C218" s="122" t="s">
        <v>65</v>
      </c>
      <c r="D218" s="122" t="s">
        <v>127</v>
      </c>
      <c r="E218" s="140" t="s">
        <v>123</v>
      </c>
      <c r="F218" s="329">
        <v>50849409.600000001</v>
      </c>
      <c r="G218" s="329">
        <v>46724228.186418362</v>
      </c>
      <c r="H218" s="329">
        <v>41013796.908630803</v>
      </c>
      <c r="I218" s="329">
        <v>35762264</v>
      </c>
      <c r="J218" s="329">
        <v>32906644</v>
      </c>
      <c r="K218" s="329">
        <v>32758596</v>
      </c>
      <c r="L218" s="335">
        <v>19890009.400000002</v>
      </c>
      <c r="M218" s="335">
        <v>43210699</v>
      </c>
      <c r="N218" s="329">
        <v>42329143</v>
      </c>
    </row>
    <row r="219" spans="1:14" ht="14.45">
      <c r="A219" s="123" t="s">
        <v>128</v>
      </c>
      <c r="B219" s="122" t="s">
        <v>126</v>
      </c>
      <c r="C219" s="122" t="s">
        <v>65</v>
      </c>
      <c r="D219" s="122" t="s">
        <v>127</v>
      </c>
      <c r="E219" s="140" t="s">
        <v>123</v>
      </c>
      <c r="F219" s="330"/>
      <c r="G219" s="330"/>
      <c r="H219" s="330"/>
      <c r="I219" s="330"/>
      <c r="J219" s="329">
        <v>146736</v>
      </c>
      <c r="K219" s="329">
        <v>131047</v>
      </c>
      <c r="L219" s="335">
        <v>144216.4</v>
      </c>
      <c r="M219" s="335">
        <v>157219</v>
      </c>
      <c r="N219" s="329">
        <v>173187</v>
      </c>
    </row>
    <row r="220" spans="1:14" ht="14.45">
      <c r="A220" s="123" t="s">
        <v>130</v>
      </c>
      <c r="B220" s="122" t="s">
        <v>131</v>
      </c>
      <c r="C220" s="122" t="s">
        <v>65</v>
      </c>
      <c r="D220" s="122" t="s">
        <v>127</v>
      </c>
      <c r="E220" s="140" t="s">
        <v>123</v>
      </c>
      <c r="F220" s="330"/>
      <c r="G220" s="330"/>
      <c r="H220" s="330"/>
      <c r="I220" s="329">
        <v>38636.5</v>
      </c>
      <c r="J220" s="329">
        <v>137887.91999999998</v>
      </c>
      <c r="K220" s="329">
        <v>130921</v>
      </c>
      <c r="L220" s="335">
        <v>148748.4</v>
      </c>
      <c r="M220" s="335">
        <v>151175</v>
      </c>
      <c r="N220" s="329">
        <v>153464</v>
      </c>
    </row>
    <row r="221" spans="1:14" ht="14.45">
      <c r="A221" s="123" t="s">
        <v>133</v>
      </c>
      <c r="B221" s="122" t="s">
        <v>131</v>
      </c>
      <c r="C221" s="122" t="s">
        <v>65</v>
      </c>
      <c r="D221" s="122" t="s">
        <v>127</v>
      </c>
      <c r="E221" s="140" t="s">
        <v>123</v>
      </c>
      <c r="F221" s="330"/>
      <c r="G221" s="330"/>
      <c r="H221" s="330"/>
      <c r="I221" s="329">
        <v>332082</v>
      </c>
      <c r="J221" s="329">
        <v>320379.08400000003</v>
      </c>
      <c r="K221" s="329">
        <v>360504</v>
      </c>
      <c r="L221" s="335">
        <v>392505.37200000003</v>
      </c>
      <c r="M221" s="335">
        <v>383270</v>
      </c>
      <c r="N221" s="329">
        <v>475908</v>
      </c>
    </row>
    <row r="222" spans="1:14" ht="14.45">
      <c r="A222" s="122" t="s">
        <v>134</v>
      </c>
      <c r="B222" s="122" t="s">
        <v>131</v>
      </c>
      <c r="C222" s="122" t="s">
        <v>65</v>
      </c>
      <c r="D222" s="122" t="s">
        <v>127</v>
      </c>
      <c r="E222" s="140" t="s">
        <v>123</v>
      </c>
      <c r="F222" s="329">
        <v>48497507</v>
      </c>
      <c r="G222" s="329">
        <v>47614502.600000001</v>
      </c>
      <c r="H222" s="329">
        <v>48399917.515199997</v>
      </c>
      <c r="I222" s="329">
        <v>45234291.600000001</v>
      </c>
      <c r="J222" s="329">
        <v>38594167</v>
      </c>
      <c r="K222" s="329">
        <v>42639314</v>
      </c>
      <c r="L222" s="335">
        <v>44433414</v>
      </c>
      <c r="M222" s="335">
        <v>43952458</v>
      </c>
      <c r="N222" s="329">
        <v>46377662</v>
      </c>
    </row>
    <row r="223" spans="1:14" ht="14.45">
      <c r="A223" s="122" t="s">
        <v>135</v>
      </c>
      <c r="B223" s="122" t="s">
        <v>136</v>
      </c>
      <c r="C223" s="122" t="s">
        <v>65</v>
      </c>
      <c r="D223" s="122" t="s">
        <v>127</v>
      </c>
      <c r="E223" s="140" t="s">
        <v>123</v>
      </c>
      <c r="F223" s="329">
        <v>13756986</v>
      </c>
      <c r="G223" s="329">
        <v>14045670</v>
      </c>
      <c r="H223" s="329">
        <v>14313999.6</v>
      </c>
      <c r="I223" s="329">
        <v>13935823.6</v>
      </c>
      <c r="J223" s="329">
        <v>13744803.6</v>
      </c>
      <c r="K223" s="329">
        <v>13215636</v>
      </c>
      <c r="L223" s="335">
        <v>13065170.800000001</v>
      </c>
      <c r="M223" s="335">
        <v>13351007</v>
      </c>
      <c r="N223" s="329">
        <v>15495808</v>
      </c>
    </row>
    <row r="224" spans="1:14" ht="14.45">
      <c r="A224" s="123" t="s">
        <v>137</v>
      </c>
      <c r="B224" s="122" t="s">
        <v>136</v>
      </c>
      <c r="C224" s="122" t="s">
        <v>65</v>
      </c>
      <c r="D224" s="122" t="s">
        <v>127</v>
      </c>
      <c r="E224" s="140" t="s">
        <v>123</v>
      </c>
      <c r="F224" s="330"/>
      <c r="G224" s="330"/>
      <c r="H224" s="330"/>
      <c r="I224" s="330"/>
      <c r="J224" s="329">
        <v>4168.5695999999998</v>
      </c>
      <c r="K224" s="329">
        <v>4080856</v>
      </c>
      <c r="L224" s="335">
        <v>3673580.4</v>
      </c>
      <c r="M224" s="330"/>
      <c r="N224" s="330"/>
    </row>
    <row r="225" spans="1:14" ht="14.45">
      <c r="A225" s="122" t="s">
        <v>241</v>
      </c>
      <c r="B225" s="122" t="s">
        <v>136</v>
      </c>
      <c r="C225" s="122" t="s">
        <v>65</v>
      </c>
      <c r="D225" s="122" t="s">
        <v>127</v>
      </c>
      <c r="E225" s="140" t="s">
        <v>123</v>
      </c>
      <c r="F225" s="329">
        <v>60003131.609997854</v>
      </c>
      <c r="G225" s="329">
        <v>58531550</v>
      </c>
      <c r="H225" s="329">
        <v>60571403.931747697</v>
      </c>
      <c r="I225" s="329">
        <v>62864710</v>
      </c>
      <c r="J225" s="329">
        <v>60335908</v>
      </c>
      <c r="K225" s="329">
        <v>57474672</v>
      </c>
      <c r="L225" s="335">
        <v>58357505</v>
      </c>
      <c r="M225" s="335">
        <v>55002874</v>
      </c>
      <c r="N225" s="329">
        <v>53173969</v>
      </c>
    </row>
    <row r="226" spans="1:14" ht="14.45">
      <c r="A226" s="122" t="s">
        <v>242</v>
      </c>
      <c r="B226" s="122" t="s">
        <v>141</v>
      </c>
      <c r="C226" s="122" t="s">
        <v>65</v>
      </c>
      <c r="D226" s="122" t="s">
        <v>127</v>
      </c>
      <c r="E226" s="140" t="s">
        <v>123</v>
      </c>
      <c r="F226" s="329">
        <v>40121992.799999937</v>
      </c>
      <c r="G226" s="329">
        <v>41903074.800000004</v>
      </c>
      <c r="H226" s="329">
        <v>44912161.969088547</v>
      </c>
      <c r="I226" s="329">
        <v>46131059.134103902</v>
      </c>
      <c r="J226" s="329">
        <v>39560897.4912</v>
      </c>
      <c r="K226" s="329">
        <v>42286845</v>
      </c>
      <c r="L226" s="335">
        <v>41448254.065199971</v>
      </c>
      <c r="M226" s="335">
        <v>35770349</v>
      </c>
      <c r="N226" s="329">
        <v>36832146</v>
      </c>
    </row>
    <row r="227" spans="1:14" ht="14.45">
      <c r="A227" s="122" t="s">
        <v>243</v>
      </c>
      <c r="B227" s="122" t="s">
        <v>143</v>
      </c>
      <c r="C227" s="122" t="s">
        <v>65</v>
      </c>
      <c r="D227" s="122" t="s">
        <v>127</v>
      </c>
      <c r="E227" s="140" t="s">
        <v>123</v>
      </c>
      <c r="F227" s="329">
        <v>18264996</v>
      </c>
      <c r="G227" s="329">
        <v>18105394.559999995</v>
      </c>
      <c r="H227" s="329">
        <v>17238940.02</v>
      </c>
      <c r="I227" s="329">
        <v>16834749.036352631</v>
      </c>
      <c r="J227" s="329">
        <v>15926220</v>
      </c>
      <c r="K227" s="329">
        <v>16209396</v>
      </c>
      <c r="L227" s="335">
        <v>15366575</v>
      </c>
      <c r="M227" s="335">
        <v>14582995</v>
      </c>
      <c r="N227" s="329">
        <v>14486554</v>
      </c>
    </row>
    <row r="228" spans="1:14" ht="14.45">
      <c r="A228" s="122" t="s">
        <v>144</v>
      </c>
      <c r="B228" s="122" t="s">
        <v>145</v>
      </c>
      <c r="C228" s="122" t="s">
        <v>65</v>
      </c>
      <c r="D228" s="122" t="s">
        <v>127</v>
      </c>
      <c r="E228" s="140" t="s">
        <v>123</v>
      </c>
      <c r="F228" s="329">
        <v>79878572</v>
      </c>
      <c r="G228" s="329">
        <v>82802300</v>
      </c>
      <c r="H228" s="329">
        <v>84102001</v>
      </c>
      <c r="I228" s="329">
        <v>79757504.437841654</v>
      </c>
      <c r="J228" s="329">
        <v>80365657.117199525</v>
      </c>
      <c r="K228" s="329">
        <v>77971504</v>
      </c>
      <c r="L228" s="335">
        <v>69118914.714654952</v>
      </c>
      <c r="M228" s="335">
        <v>74049584</v>
      </c>
      <c r="N228" s="329">
        <v>75096086</v>
      </c>
    </row>
    <row r="229" spans="1:14" ht="14.45">
      <c r="A229" s="122" t="s">
        <v>146</v>
      </c>
      <c r="B229" s="122" t="s">
        <v>147</v>
      </c>
      <c r="C229" s="122" t="s">
        <v>65</v>
      </c>
      <c r="D229" s="122" t="s">
        <v>127</v>
      </c>
      <c r="E229" s="140" t="s">
        <v>123</v>
      </c>
      <c r="F229" s="329">
        <v>66596709</v>
      </c>
      <c r="G229" s="329">
        <v>69379131.599999994</v>
      </c>
      <c r="H229" s="329">
        <v>69317470.799999997</v>
      </c>
      <c r="I229" s="329">
        <v>67319599.680000007</v>
      </c>
      <c r="J229" s="329">
        <v>56970000</v>
      </c>
      <c r="K229" s="329">
        <v>57258458</v>
      </c>
      <c r="L229" s="335">
        <v>53241474.239999995</v>
      </c>
      <c r="M229" s="335">
        <v>60552694</v>
      </c>
      <c r="N229" s="329">
        <v>57322218</v>
      </c>
    </row>
    <row r="230" spans="1:14" ht="14.45">
      <c r="A230" s="122" t="s">
        <v>148</v>
      </c>
      <c r="B230" s="122" t="s">
        <v>131</v>
      </c>
      <c r="C230" s="122" t="s">
        <v>81</v>
      </c>
      <c r="D230" s="122" t="s">
        <v>127</v>
      </c>
      <c r="E230" s="140" t="s">
        <v>123</v>
      </c>
      <c r="F230" s="330"/>
      <c r="G230" s="330"/>
      <c r="H230" s="330"/>
      <c r="I230" s="330"/>
      <c r="J230" s="330"/>
      <c r="K230" s="330"/>
      <c r="L230" s="340"/>
      <c r="M230" s="340"/>
      <c r="N230" s="329">
        <v>63067.999999999993</v>
      </c>
    </row>
    <row r="231" spans="1:14" ht="14.45">
      <c r="A231" s="122" t="s">
        <v>150</v>
      </c>
      <c r="B231" s="122" t="s">
        <v>131</v>
      </c>
      <c r="C231" s="122" t="s">
        <v>81</v>
      </c>
      <c r="D231" s="122" t="s">
        <v>127</v>
      </c>
      <c r="E231" s="140" t="s">
        <v>123</v>
      </c>
      <c r="F231" s="330"/>
      <c r="G231" s="330"/>
      <c r="H231" s="330"/>
      <c r="I231" s="330"/>
      <c r="J231" s="330"/>
      <c r="K231" s="330"/>
      <c r="L231" s="340"/>
      <c r="M231" s="340"/>
      <c r="N231" s="329">
        <v>801860</v>
      </c>
    </row>
    <row r="232" spans="1:14" ht="14.45">
      <c r="A232" s="122" t="s">
        <v>151</v>
      </c>
      <c r="B232" s="122" t="s">
        <v>131</v>
      </c>
      <c r="C232" s="122" t="s">
        <v>81</v>
      </c>
      <c r="D232" s="122" t="s">
        <v>127</v>
      </c>
      <c r="E232" s="140" t="s">
        <v>123</v>
      </c>
      <c r="F232" s="330"/>
      <c r="G232" s="330"/>
      <c r="H232" s="330"/>
      <c r="I232" s="330"/>
      <c r="J232" s="330"/>
      <c r="K232" s="330"/>
      <c r="L232" s="340"/>
      <c r="M232" s="340"/>
      <c r="N232" s="329">
        <v>67525</v>
      </c>
    </row>
    <row r="233" spans="1:14" ht="14.45">
      <c r="A233" s="122" t="s">
        <v>152</v>
      </c>
      <c r="B233" s="122" t="s">
        <v>131</v>
      </c>
      <c r="C233" s="122" t="s">
        <v>81</v>
      </c>
      <c r="D233" s="122" t="s">
        <v>127</v>
      </c>
      <c r="E233" s="140" t="s">
        <v>123</v>
      </c>
      <c r="F233" s="330"/>
      <c r="G233" s="330"/>
      <c r="H233" s="330"/>
      <c r="I233" s="330"/>
      <c r="J233" s="330"/>
      <c r="K233" s="330"/>
      <c r="L233" s="340"/>
      <c r="M233" s="340"/>
      <c r="N233" s="329">
        <v>24098</v>
      </c>
    </row>
    <row r="234" spans="1:14" ht="14.45">
      <c r="A234" s="123" t="s">
        <v>153</v>
      </c>
      <c r="B234" s="122" t="s">
        <v>131</v>
      </c>
      <c r="C234" s="122" t="s">
        <v>81</v>
      </c>
      <c r="D234" s="122" t="s">
        <v>127</v>
      </c>
      <c r="E234" s="140" t="s">
        <v>123</v>
      </c>
      <c r="F234" s="330"/>
      <c r="G234" s="329">
        <v>883004.4</v>
      </c>
      <c r="H234" s="329">
        <v>886802.4</v>
      </c>
      <c r="I234" s="329">
        <v>883198.8</v>
      </c>
      <c r="J234" s="329">
        <v>842400</v>
      </c>
      <c r="K234" s="329">
        <v>842400</v>
      </c>
      <c r="L234" s="335">
        <v>1018209.6</v>
      </c>
      <c r="M234" s="335">
        <v>1130693</v>
      </c>
      <c r="N234" s="329">
        <v>1289164</v>
      </c>
    </row>
    <row r="235" spans="1:14" ht="14.45">
      <c r="A235" s="122" t="s">
        <v>155</v>
      </c>
      <c r="B235" s="122" t="s">
        <v>147</v>
      </c>
      <c r="C235" s="122" t="s">
        <v>81</v>
      </c>
      <c r="D235" s="122" t="s">
        <v>127</v>
      </c>
      <c r="E235" s="140" t="s">
        <v>123</v>
      </c>
      <c r="F235" s="329">
        <v>179226</v>
      </c>
      <c r="G235" s="329">
        <v>179226</v>
      </c>
      <c r="H235" s="329">
        <v>175338</v>
      </c>
      <c r="I235" s="329">
        <v>181548</v>
      </c>
      <c r="J235" s="329">
        <v>171342</v>
      </c>
      <c r="K235" s="329">
        <v>171342</v>
      </c>
      <c r="L235" s="335">
        <v>55215</v>
      </c>
      <c r="M235" s="335">
        <v>223013</v>
      </c>
      <c r="N235" s="329">
        <v>202320</v>
      </c>
    </row>
    <row r="236" spans="1:14" ht="14.45">
      <c r="A236" s="122" t="s">
        <v>156</v>
      </c>
      <c r="B236" s="122" t="s">
        <v>147</v>
      </c>
      <c r="C236" s="122" t="s">
        <v>81</v>
      </c>
      <c r="D236" s="122" t="s">
        <v>127</v>
      </c>
      <c r="E236" s="140" t="s">
        <v>123</v>
      </c>
      <c r="F236" s="329">
        <v>138121.20000000001</v>
      </c>
      <c r="G236" s="329">
        <v>138121.20000000001</v>
      </c>
      <c r="H236" s="329">
        <v>129826.8</v>
      </c>
      <c r="I236" s="329">
        <v>125492.40000000001</v>
      </c>
      <c r="J236" s="329">
        <v>108961.2</v>
      </c>
      <c r="K236" s="329">
        <v>108961.2</v>
      </c>
      <c r="L236" s="335">
        <v>25019</v>
      </c>
      <c r="M236" s="335">
        <v>81144</v>
      </c>
      <c r="N236" s="329">
        <v>90713</v>
      </c>
    </row>
    <row r="237" spans="1:14" ht="14.45">
      <c r="A237" s="122" t="s">
        <v>157</v>
      </c>
      <c r="B237" s="122" t="s">
        <v>147</v>
      </c>
      <c r="C237" s="122" t="s">
        <v>81</v>
      </c>
      <c r="D237" s="122" t="s">
        <v>127</v>
      </c>
      <c r="E237" s="140" t="s">
        <v>123</v>
      </c>
      <c r="F237" s="329">
        <v>7160.4000000000005</v>
      </c>
      <c r="G237" s="329">
        <v>7160.4000000000005</v>
      </c>
      <c r="H237" s="329">
        <v>77652</v>
      </c>
      <c r="I237" s="329">
        <v>66420</v>
      </c>
      <c r="J237" s="329">
        <v>39636</v>
      </c>
      <c r="K237" s="329">
        <v>39636</v>
      </c>
      <c r="L237" s="330"/>
      <c r="M237" s="330"/>
      <c r="N237" s="330"/>
    </row>
    <row r="238" spans="1:14" ht="14.45">
      <c r="A238" s="122" t="s">
        <v>158</v>
      </c>
      <c r="B238" s="122" t="s">
        <v>147</v>
      </c>
      <c r="C238" s="122" t="s">
        <v>81</v>
      </c>
      <c r="D238" s="122" t="s">
        <v>127</v>
      </c>
      <c r="E238" s="140" t="s">
        <v>123</v>
      </c>
      <c r="F238" s="329">
        <v>6829.2</v>
      </c>
      <c r="G238" s="329">
        <v>6829.2</v>
      </c>
      <c r="H238" s="329">
        <v>60984</v>
      </c>
      <c r="I238" s="329">
        <v>54540</v>
      </c>
      <c r="J238" s="329">
        <v>84132</v>
      </c>
      <c r="K238" s="329">
        <v>84132</v>
      </c>
      <c r="L238" s="335">
        <v>19618</v>
      </c>
      <c r="M238" s="335">
        <v>36886</v>
      </c>
      <c r="N238" s="329">
        <v>13381</v>
      </c>
    </row>
    <row r="239" spans="1:14" ht="14.45">
      <c r="A239" s="122" t="s">
        <v>159</v>
      </c>
      <c r="B239" s="122" t="s">
        <v>147</v>
      </c>
      <c r="C239" s="122" t="s">
        <v>81</v>
      </c>
      <c r="D239" s="122" t="s">
        <v>127</v>
      </c>
      <c r="E239" s="140" t="s">
        <v>123</v>
      </c>
      <c r="F239" s="329">
        <v>982.80000000000007</v>
      </c>
      <c r="G239" s="329">
        <v>982.80000000000007</v>
      </c>
      <c r="H239" s="329">
        <v>99752.400000000009</v>
      </c>
      <c r="I239" s="329">
        <v>91558.8</v>
      </c>
      <c r="J239" s="329">
        <v>89838</v>
      </c>
      <c r="K239" s="329">
        <v>89838</v>
      </c>
      <c r="L239" s="335">
        <v>24582</v>
      </c>
      <c r="M239" s="335">
        <v>76874</v>
      </c>
      <c r="N239" s="329">
        <v>72436</v>
      </c>
    </row>
    <row r="240" spans="1:14" ht="14.45">
      <c r="A240" s="122" t="s">
        <v>160</v>
      </c>
      <c r="B240" s="122" t="s">
        <v>147</v>
      </c>
      <c r="C240" s="122" t="s">
        <v>81</v>
      </c>
      <c r="D240" s="122" t="s">
        <v>127</v>
      </c>
      <c r="E240" s="140" t="s">
        <v>123</v>
      </c>
      <c r="F240" s="329">
        <v>81982.8</v>
      </c>
      <c r="G240" s="329">
        <v>81982.8</v>
      </c>
      <c r="H240" s="329">
        <v>80460</v>
      </c>
      <c r="I240" s="329">
        <v>78156</v>
      </c>
      <c r="J240" s="329">
        <v>22982.400000000001</v>
      </c>
      <c r="K240" s="329">
        <v>22982.400000000001</v>
      </c>
      <c r="L240" s="330"/>
      <c r="M240" s="330"/>
      <c r="N240" s="330"/>
    </row>
    <row r="241" spans="1:14" ht="14.45">
      <c r="A241" s="122" t="s">
        <v>161</v>
      </c>
      <c r="B241" s="122" t="s">
        <v>147</v>
      </c>
      <c r="C241" s="122" t="s">
        <v>81</v>
      </c>
      <c r="D241" s="122" t="s">
        <v>127</v>
      </c>
      <c r="E241" s="140" t="s">
        <v>123</v>
      </c>
      <c r="F241" s="329">
        <v>144759.6</v>
      </c>
      <c r="G241" s="329">
        <v>144759.6</v>
      </c>
      <c r="H241" s="329">
        <v>171637.2</v>
      </c>
      <c r="I241" s="329">
        <v>177926.39999999999</v>
      </c>
      <c r="J241" s="329">
        <v>170100</v>
      </c>
      <c r="K241" s="329">
        <v>170100</v>
      </c>
      <c r="L241" s="335">
        <v>41366</v>
      </c>
      <c r="M241" s="335">
        <v>132019</v>
      </c>
      <c r="N241" s="329">
        <v>130349</v>
      </c>
    </row>
    <row r="242" spans="1:14" ht="14.45">
      <c r="A242" s="122" t="s">
        <v>162</v>
      </c>
      <c r="B242" s="122" t="s">
        <v>147</v>
      </c>
      <c r="C242" s="122" t="s">
        <v>81</v>
      </c>
      <c r="D242" s="122" t="s">
        <v>127</v>
      </c>
      <c r="E242" s="140" t="s">
        <v>123</v>
      </c>
      <c r="F242" s="329">
        <v>103579.2</v>
      </c>
      <c r="G242" s="329">
        <v>103579.2</v>
      </c>
      <c r="H242" s="329">
        <v>69663.600000000006</v>
      </c>
      <c r="I242" s="330"/>
      <c r="J242" s="330"/>
      <c r="K242" s="330"/>
      <c r="L242" s="330"/>
      <c r="M242" s="330"/>
      <c r="N242" s="330"/>
    </row>
    <row r="243" spans="1:14" ht="14.45">
      <c r="A243" s="123" t="s">
        <v>163</v>
      </c>
      <c r="B243" s="122" t="s">
        <v>147</v>
      </c>
      <c r="C243" s="122" t="s">
        <v>81</v>
      </c>
      <c r="D243" s="122" t="s">
        <v>127</v>
      </c>
      <c r="E243" s="140" t="s">
        <v>123</v>
      </c>
      <c r="F243" s="330"/>
      <c r="G243" s="330"/>
      <c r="H243" s="330"/>
      <c r="I243" s="330"/>
      <c r="J243" s="329">
        <v>134305.20000000001</v>
      </c>
      <c r="K243" s="329">
        <v>134305.20000000001</v>
      </c>
      <c r="L243" s="330"/>
      <c r="M243" s="330"/>
      <c r="N243" s="330"/>
    </row>
    <row r="244" spans="1:14" ht="14.45">
      <c r="A244" s="122" t="s">
        <v>165</v>
      </c>
      <c r="B244" s="122" t="s">
        <v>147</v>
      </c>
      <c r="C244" s="122" t="s">
        <v>81</v>
      </c>
      <c r="D244" s="122" t="s">
        <v>127</v>
      </c>
      <c r="E244" s="140" t="s">
        <v>123</v>
      </c>
      <c r="F244" s="329">
        <v>75297.600000000006</v>
      </c>
      <c r="G244" s="329">
        <v>75297.600000000006</v>
      </c>
      <c r="H244" s="329">
        <v>94222.8</v>
      </c>
      <c r="I244" s="329">
        <v>79160.400000000009</v>
      </c>
      <c r="J244" s="330"/>
      <c r="K244" s="330"/>
      <c r="L244" s="335">
        <v>120631</v>
      </c>
      <c r="M244" s="335">
        <v>66377</v>
      </c>
      <c r="N244" s="329">
        <v>36544</v>
      </c>
    </row>
    <row r="245" spans="1:14" ht="14.45">
      <c r="A245" s="124" t="s">
        <v>166</v>
      </c>
      <c r="B245" s="66"/>
      <c r="C245" s="66"/>
      <c r="D245" s="66"/>
      <c r="E245" s="66"/>
      <c r="F245" s="134"/>
      <c r="G245" s="134"/>
      <c r="H245" s="134"/>
      <c r="I245" s="134"/>
      <c r="J245" s="134"/>
      <c r="K245" s="134"/>
      <c r="L245" s="135"/>
      <c r="M245" s="135"/>
      <c r="N245" s="136"/>
    </row>
    <row r="246" spans="1:14" ht="14.45">
      <c r="A246" s="122" t="s">
        <v>167</v>
      </c>
      <c r="B246" s="122" t="s">
        <v>166</v>
      </c>
      <c r="C246" s="122" t="s">
        <v>65</v>
      </c>
      <c r="D246" s="122" t="s">
        <v>166</v>
      </c>
      <c r="E246" s="140" t="s">
        <v>123</v>
      </c>
      <c r="F246" s="329">
        <v>8963949</v>
      </c>
      <c r="G246" s="329">
        <v>12739968</v>
      </c>
      <c r="H246" s="329">
        <v>15417864</v>
      </c>
      <c r="I246" s="329">
        <v>14411810</v>
      </c>
      <c r="J246" s="329">
        <v>13497676</v>
      </c>
      <c r="K246" s="329">
        <v>0</v>
      </c>
      <c r="L246" s="330"/>
      <c r="M246" s="330"/>
      <c r="N246" s="330"/>
    </row>
    <row r="247" spans="1:14" ht="14.45">
      <c r="A247" s="122" t="s">
        <v>168</v>
      </c>
      <c r="B247" s="122" t="s">
        <v>166</v>
      </c>
      <c r="C247" s="122" t="s">
        <v>65</v>
      </c>
      <c r="D247" s="122" t="s">
        <v>166</v>
      </c>
      <c r="E247" s="140" t="s">
        <v>123</v>
      </c>
      <c r="F247" s="329">
        <v>1811929.6</v>
      </c>
      <c r="G247" s="330"/>
      <c r="H247" s="330"/>
      <c r="I247" s="330"/>
      <c r="J247" s="330"/>
      <c r="K247" s="330"/>
      <c r="L247" s="330"/>
      <c r="M247" s="330"/>
      <c r="N247" s="330"/>
    </row>
    <row r="248" spans="1:14" ht="14.45">
      <c r="A248" s="122" t="s">
        <v>169</v>
      </c>
      <c r="B248" s="122" t="s">
        <v>166</v>
      </c>
      <c r="C248" s="122" t="s">
        <v>65</v>
      </c>
      <c r="D248" s="122" t="s">
        <v>166</v>
      </c>
      <c r="E248" s="140" t="s">
        <v>123</v>
      </c>
      <c r="F248" s="329">
        <v>5690916</v>
      </c>
      <c r="G248" s="329">
        <v>7260408</v>
      </c>
      <c r="H248" s="329">
        <v>8155728</v>
      </c>
      <c r="I248" s="329">
        <v>6991902</v>
      </c>
      <c r="J248" s="329">
        <v>6182496</v>
      </c>
      <c r="K248" s="329">
        <v>0</v>
      </c>
      <c r="L248" s="330"/>
      <c r="M248" s="330"/>
      <c r="N248" s="330"/>
    </row>
    <row r="249" spans="1:14" ht="14.45">
      <c r="A249" s="124" t="s">
        <v>170</v>
      </c>
      <c r="B249" s="66"/>
      <c r="C249" s="66"/>
      <c r="D249" s="66"/>
      <c r="E249" s="66"/>
      <c r="F249" s="134"/>
      <c r="G249" s="134"/>
      <c r="H249" s="134"/>
      <c r="I249" s="134"/>
      <c r="J249" s="134"/>
      <c r="K249" s="134"/>
      <c r="L249" s="135"/>
      <c r="M249" s="135"/>
      <c r="N249" s="136"/>
    </row>
    <row r="250" spans="1:14" ht="14.45">
      <c r="A250" s="122" t="s">
        <v>171</v>
      </c>
      <c r="B250" s="122" t="s">
        <v>172</v>
      </c>
      <c r="C250" s="122" t="s">
        <v>65</v>
      </c>
      <c r="D250" s="122" t="s">
        <v>173</v>
      </c>
      <c r="E250" s="140" t="s">
        <v>123</v>
      </c>
      <c r="F250" s="329">
        <v>1013760</v>
      </c>
      <c r="G250" s="329">
        <v>1023598.8</v>
      </c>
      <c r="H250" s="329">
        <v>1211400</v>
      </c>
      <c r="I250" s="329">
        <v>1230840</v>
      </c>
      <c r="J250" s="329">
        <v>1020856</v>
      </c>
      <c r="K250" s="329">
        <v>938880</v>
      </c>
      <c r="L250" s="335">
        <v>996300</v>
      </c>
      <c r="M250" s="335">
        <v>968760</v>
      </c>
      <c r="N250" s="329">
        <v>863546.4</v>
      </c>
    </row>
    <row r="251" spans="1:14" ht="14.45">
      <c r="A251" s="123" t="s">
        <v>174</v>
      </c>
      <c r="B251" s="122" t="s">
        <v>175</v>
      </c>
      <c r="C251" s="122" t="s">
        <v>65</v>
      </c>
      <c r="D251" s="122" t="s">
        <v>173</v>
      </c>
      <c r="E251" s="140" t="s">
        <v>123</v>
      </c>
      <c r="F251" s="330"/>
      <c r="G251" s="330"/>
      <c r="H251" s="329">
        <v>232452</v>
      </c>
      <c r="I251" s="329">
        <v>311634</v>
      </c>
      <c r="J251" s="329">
        <v>353778</v>
      </c>
      <c r="K251" s="329">
        <v>351810</v>
      </c>
      <c r="L251" s="335">
        <v>403200.5</v>
      </c>
      <c r="M251" s="335">
        <v>9046</v>
      </c>
      <c r="N251" s="330"/>
    </row>
    <row r="252" spans="1:14" ht="14.45">
      <c r="A252" s="123" t="s">
        <v>177</v>
      </c>
      <c r="B252" s="122" t="s">
        <v>178</v>
      </c>
      <c r="C252" s="122" t="s">
        <v>65</v>
      </c>
      <c r="D252" s="122" t="s">
        <v>173</v>
      </c>
      <c r="E252" s="140" t="s">
        <v>123</v>
      </c>
      <c r="F252" s="330"/>
      <c r="G252" s="330"/>
      <c r="H252" s="329">
        <v>250135.2</v>
      </c>
      <c r="I252" s="329">
        <v>284572.79999999999</v>
      </c>
      <c r="J252" s="329">
        <v>945975</v>
      </c>
      <c r="K252" s="329">
        <v>1342001</v>
      </c>
      <c r="L252" s="335">
        <v>1653969.6</v>
      </c>
      <c r="M252" s="335">
        <v>1469894</v>
      </c>
      <c r="N252" s="329">
        <v>1236279.6000000001</v>
      </c>
    </row>
    <row r="253" spans="1:14" ht="14.45">
      <c r="A253" s="123" t="s">
        <v>180</v>
      </c>
      <c r="B253" s="122" t="s">
        <v>181</v>
      </c>
      <c r="C253" s="122" t="s">
        <v>182</v>
      </c>
      <c r="D253" s="122" t="s">
        <v>173</v>
      </c>
      <c r="E253" s="140" t="s">
        <v>123</v>
      </c>
      <c r="F253" s="330"/>
      <c r="G253" s="330"/>
      <c r="H253" s="329">
        <v>10203314.4</v>
      </c>
      <c r="I253" s="329">
        <v>9563922</v>
      </c>
      <c r="J253" s="329">
        <v>8623638</v>
      </c>
      <c r="K253" s="329">
        <v>10929575</v>
      </c>
      <c r="L253" s="335">
        <v>12328928.800000001</v>
      </c>
      <c r="M253" s="335">
        <v>11982777</v>
      </c>
      <c r="N253" s="329">
        <v>11462970</v>
      </c>
    </row>
    <row r="254" spans="1:14" ht="14.45">
      <c r="A254" s="122" t="s">
        <v>183</v>
      </c>
      <c r="B254" s="122" t="s">
        <v>181</v>
      </c>
      <c r="C254" s="122" t="s">
        <v>65</v>
      </c>
      <c r="D254" s="122" t="s">
        <v>173</v>
      </c>
      <c r="E254" s="140" t="s">
        <v>123</v>
      </c>
      <c r="F254" s="329">
        <v>181873227</v>
      </c>
      <c r="G254" s="329">
        <v>183900674.14777529</v>
      </c>
      <c r="H254" s="329">
        <v>178790100</v>
      </c>
      <c r="I254" s="329">
        <v>171339511</v>
      </c>
      <c r="J254" s="329">
        <v>145684300.78121474</v>
      </c>
      <c r="K254" s="329">
        <v>158266962</v>
      </c>
      <c r="L254" s="335">
        <v>165780583</v>
      </c>
      <c r="M254" s="335">
        <v>168029807</v>
      </c>
      <c r="N254" s="329">
        <v>158511778</v>
      </c>
    </row>
    <row r="255" spans="1:14" ht="14.45">
      <c r="A255" s="122" t="s">
        <v>184</v>
      </c>
      <c r="B255" s="122" t="s">
        <v>181</v>
      </c>
      <c r="C255" s="122" t="s">
        <v>65</v>
      </c>
      <c r="D255" s="122" t="s">
        <v>173</v>
      </c>
      <c r="E255" s="140" t="s">
        <v>123</v>
      </c>
      <c r="F255" s="329">
        <v>11152411</v>
      </c>
      <c r="G255" s="329">
        <v>11233756.800000001</v>
      </c>
      <c r="H255" s="329">
        <v>11377738.800000001</v>
      </c>
      <c r="I255" s="329">
        <v>8714287.8000000007</v>
      </c>
      <c r="J255" s="329">
        <v>5461671</v>
      </c>
      <c r="K255" s="329">
        <v>2007396</v>
      </c>
      <c r="L255" s="330"/>
      <c r="M255" s="330"/>
      <c r="N255" s="330"/>
    </row>
    <row r="256" spans="1:14" ht="14.45">
      <c r="A256" s="123" t="s">
        <v>185</v>
      </c>
      <c r="B256" s="122" t="s">
        <v>181</v>
      </c>
      <c r="C256" s="122" t="s">
        <v>65</v>
      </c>
      <c r="D256" s="122" t="s">
        <v>173</v>
      </c>
      <c r="E256" s="140" t="s">
        <v>123</v>
      </c>
      <c r="F256" s="330"/>
      <c r="G256" s="330"/>
      <c r="H256" s="330"/>
      <c r="I256" s="330"/>
      <c r="J256" s="329">
        <v>679345</v>
      </c>
      <c r="K256" s="329">
        <v>0</v>
      </c>
      <c r="L256" s="330"/>
      <c r="M256" s="330"/>
      <c r="N256" s="330"/>
    </row>
    <row r="257" spans="1:14" ht="14.45">
      <c r="A257" s="122" t="s">
        <v>187</v>
      </c>
      <c r="B257" s="122" t="s">
        <v>181</v>
      </c>
      <c r="C257" s="122" t="s">
        <v>65</v>
      </c>
      <c r="D257" s="122" t="s">
        <v>173</v>
      </c>
      <c r="E257" s="140" t="s">
        <v>123</v>
      </c>
      <c r="F257" s="329">
        <v>8396686.8000000007</v>
      </c>
      <c r="G257" s="329">
        <v>7820740.7640000014</v>
      </c>
      <c r="H257" s="329">
        <v>7269703.2000000002</v>
      </c>
      <c r="I257" s="329">
        <v>6020610.120000001</v>
      </c>
      <c r="J257" s="329">
        <v>4441507.92</v>
      </c>
      <c r="K257" s="329">
        <v>4277066</v>
      </c>
      <c r="L257" s="335">
        <v>4911105.6000000006</v>
      </c>
      <c r="M257" s="335">
        <v>4681266</v>
      </c>
      <c r="N257" s="329">
        <v>5022756</v>
      </c>
    </row>
    <row r="258" spans="1:14" ht="14.45">
      <c r="A258" s="122" t="s">
        <v>188</v>
      </c>
      <c r="B258" s="122" t="s">
        <v>181</v>
      </c>
      <c r="C258" s="122" t="s">
        <v>65</v>
      </c>
      <c r="D258" s="122" t="s">
        <v>173</v>
      </c>
      <c r="E258" s="140" t="s">
        <v>123</v>
      </c>
      <c r="F258" s="329">
        <v>37741186.800000004</v>
      </c>
      <c r="G258" s="329">
        <v>36327996</v>
      </c>
      <c r="H258" s="329">
        <v>35195040</v>
      </c>
      <c r="I258" s="329">
        <v>31749120</v>
      </c>
      <c r="J258" s="329">
        <v>24244920</v>
      </c>
      <c r="K258" s="329">
        <v>27312120</v>
      </c>
      <c r="L258" s="335">
        <v>31059000</v>
      </c>
      <c r="M258" s="335">
        <v>32217840</v>
      </c>
      <c r="N258" s="329">
        <v>34798997</v>
      </c>
    </row>
    <row r="259" spans="1:14" ht="14.45">
      <c r="A259" s="122" t="s">
        <v>189</v>
      </c>
      <c r="B259" s="122" t="s">
        <v>181</v>
      </c>
      <c r="C259" s="122" t="s">
        <v>81</v>
      </c>
      <c r="D259" s="122" t="s">
        <v>173</v>
      </c>
      <c r="E259" s="140" t="s">
        <v>123</v>
      </c>
      <c r="F259" s="330"/>
      <c r="G259" s="330"/>
      <c r="H259" s="330"/>
      <c r="I259" s="330"/>
      <c r="J259" s="330"/>
      <c r="K259" s="330"/>
      <c r="L259" s="330"/>
      <c r="M259" s="329">
        <v>3418731</v>
      </c>
      <c r="N259" s="329">
        <v>3100452</v>
      </c>
    </row>
    <row r="260" spans="1:14" ht="14.45">
      <c r="A260" s="122" t="s">
        <v>190</v>
      </c>
      <c r="B260" s="122" t="s">
        <v>181</v>
      </c>
      <c r="C260" s="122" t="s">
        <v>83</v>
      </c>
      <c r="D260" s="122" t="s">
        <v>173</v>
      </c>
      <c r="E260" s="140" t="s">
        <v>123</v>
      </c>
      <c r="F260" s="329">
        <v>6982571.1600000001</v>
      </c>
      <c r="G260" s="329">
        <v>6959954.5199999996</v>
      </c>
      <c r="H260" s="329">
        <v>5769980.2800000003</v>
      </c>
      <c r="I260" s="329">
        <v>4351894.2</v>
      </c>
      <c r="J260" s="329">
        <v>2719508</v>
      </c>
      <c r="K260" s="329">
        <v>2739584.5199999996</v>
      </c>
      <c r="L260" s="335">
        <v>3370194</v>
      </c>
      <c r="M260" s="335">
        <v>2765148</v>
      </c>
      <c r="N260" s="329">
        <v>2216736</v>
      </c>
    </row>
    <row r="261" spans="1:14" ht="14.45">
      <c r="A261" s="122" t="s">
        <v>191</v>
      </c>
      <c r="B261" s="122" t="s">
        <v>181</v>
      </c>
      <c r="C261" s="122" t="s">
        <v>83</v>
      </c>
      <c r="D261" s="122" t="s">
        <v>173</v>
      </c>
      <c r="E261" s="140" t="s">
        <v>123</v>
      </c>
      <c r="F261" s="329">
        <v>663094.80000000005</v>
      </c>
      <c r="G261" s="329">
        <v>574144.20000000007</v>
      </c>
      <c r="H261" s="329">
        <v>504669.96</v>
      </c>
      <c r="I261" s="329">
        <v>440165.16000000003</v>
      </c>
      <c r="J261" s="329">
        <v>309656.2</v>
      </c>
      <c r="K261" s="329">
        <v>290521.44</v>
      </c>
      <c r="L261" s="335">
        <v>355179.60000000003</v>
      </c>
      <c r="M261" s="335">
        <v>338488</v>
      </c>
      <c r="N261" s="329">
        <v>309799</v>
      </c>
    </row>
    <row r="262" spans="1:14" ht="14.45">
      <c r="A262" s="122" t="s">
        <v>192</v>
      </c>
      <c r="B262" s="122" t="s">
        <v>181</v>
      </c>
      <c r="C262" s="122" t="s">
        <v>83</v>
      </c>
      <c r="D262" s="122" t="s">
        <v>173</v>
      </c>
      <c r="E262" s="140" t="s">
        <v>123</v>
      </c>
      <c r="F262" s="329">
        <v>115801</v>
      </c>
      <c r="G262" s="329">
        <v>126612</v>
      </c>
      <c r="H262" s="329">
        <v>64897.200000000004</v>
      </c>
      <c r="I262" s="329">
        <v>112316.40000000001</v>
      </c>
      <c r="J262" s="329">
        <v>82537.2</v>
      </c>
      <c r="K262" s="329">
        <v>63158.400000000001</v>
      </c>
      <c r="L262" s="335">
        <v>82537.2</v>
      </c>
      <c r="M262" s="330"/>
      <c r="N262" s="330"/>
    </row>
    <row r="263" spans="1:14" ht="14.45">
      <c r="A263" s="1"/>
      <c r="F263" s="4"/>
      <c r="G263" s="4"/>
      <c r="H263" s="4"/>
      <c r="I263" s="4"/>
      <c r="J263" s="4"/>
      <c r="K263" s="4"/>
    </row>
    <row r="264" spans="1:14" ht="14.45"/>
    <row r="265" spans="1:14" ht="14.45"/>
    <row r="266" spans="1:14" ht="14.45"/>
    <row r="267" spans="1:14" ht="14.45"/>
    <row r="268" spans="1:14" ht="14.45"/>
    <row r="269" spans="1:14" ht="14.45"/>
    <row r="270" spans="1:14" ht="14.45"/>
    <row r="271" spans="1:14" ht="14.45"/>
    <row r="272" spans="1:14" ht="14.45"/>
    <row r="273" ht="14.45"/>
    <row r="274" ht="14.45"/>
  </sheetData>
  <sheetProtection algorithmName="SHA-512" hashValue="J0MxSFneAGwS1xOiErYDn96EzXTMmEGZWdnsPGel1zY5ErhbOlex0mgUeh3KvZ0I1KaD0rl4j7WYpWknyZE53w==" saltValue="JH6ighG7JHAQmMvQJc398A==" spinCount="100000" sheet="1" objects="1" scenarios="1"/>
  <pageMargins left="0.7" right="0.7" top="0.75" bottom="0.75" header="0.3" footer="0.3"/>
  <pageSetup scale="1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774CF-63B3-41D8-9973-B22BBCA5A75D}">
  <sheetPr>
    <tabColor rgb="FF8EA9DB"/>
  </sheetPr>
  <dimension ref="A2:N97"/>
  <sheetViews>
    <sheetView zoomScaleNormal="100" workbookViewId="0">
      <selection activeCell="B1" sqref="B1"/>
    </sheetView>
  </sheetViews>
  <sheetFormatPr defaultRowHeight="14.45"/>
  <cols>
    <col min="1" max="1" width="48.7109375" customWidth="1"/>
    <col min="2" max="5" width="17.7109375" customWidth="1"/>
    <col min="6" max="14" width="15.7109375" customWidth="1"/>
    <col min="16" max="16" width="11.85546875" customWidth="1"/>
  </cols>
  <sheetData>
    <row r="2" spans="1:14">
      <c r="B2" s="1" t="str">
        <f>'[2]2024 Facilities List'!B2</f>
        <v>2025 OUR IMPRINT REPORT | FY 2024</v>
      </c>
      <c r="C2" s="6"/>
    </row>
    <row r="3" spans="1:14" ht="17.100000000000001">
      <c r="B3" s="289" t="s">
        <v>4</v>
      </c>
      <c r="C3" s="59" t="str">
        <f>'0. Table of Contents'!B4</f>
        <v>Last updated: 2025-06-06</v>
      </c>
    </row>
    <row r="5" spans="1:14" ht="20.100000000000001" customHeight="1">
      <c r="A5" s="32" t="s">
        <v>250</v>
      </c>
    </row>
    <row r="6" spans="1:14" ht="35.25" customHeight="1">
      <c r="A6" s="113" t="s">
        <v>51</v>
      </c>
      <c r="B6" s="113" t="s">
        <v>52</v>
      </c>
      <c r="C6" s="113" t="s">
        <v>53</v>
      </c>
      <c r="D6" s="113" t="s">
        <v>54</v>
      </c>
      <c r="E6" s="113" t="s">
        <v>55</v>
      </c>
      <c r="F6" s="183">
        <v>2016</v>
      </c>
      <c r="G6" s="183">
        <f>cy</f>
        <v>2017</v>
      </c>
      <c r="H6" s="183">
        <v>2018</v>
      </c>
      <c r="I6" s="183">
        <v>2019</v>
      </c>
      <c r="J6" s="183">
        <v>2020</v>
      </c>
      <c r="K6" s="183">
        <v>2021</v>
      </c>
      <c r="L6" s="183">
        <v>2022</v>
      </c>
      <c r="M6" s="183">
        <v>2023</v>
      </c>
      <c r="N6" s="197">
        <v>2024</v>
      </c>
    </row>
    <row r="7" spans="1:14" ht="15.6">
      <c r="A7" s="203" t="s">
        <v>245</v>
      </c>
      <c r="B7" s="204"/>
      <c r="C7" s="204"/>
      <c r="D7" s="204"/>
      <c r="E7" s="204"/>
      <c r="F7" s="205">
        <f>F46+F97</f>
        <v>14673504983.694359</v>
      </c>
      <c r="G7" s="205">
        <f t="shared" ref="G7:L7" si="0">G46+G97</f>
        <v>13727705597.264357</v>
      </c>
      <c r="H7" s="205">
        <f t="shared" si="0"/>
        <v>13345365686.633257</v>
      </c>
      <c r="I7" s="205">
        <f t="shared" si="0"/>
        <v>12512751684.975023</v>
      </c>
      <c r="J7" s="205">
        <f t="shared" si="0"/>
        <v>12084898053.684063</v>
      </c>
      <c r="K7" s="205">
        <f t="shared" si="0"/>
        <v>11767499470.837854</v>
      </c>
      <c r="L7" s="205">
        <f t="shared" si="0"/>
        <v>13547789844.346117</v>
      </c>
      <c r="M7" s="345">
        <f>M46+M97</f>
        <v>13632652095</v>
      </c>
      <c r="N7" s="345">
        <f>N46+N97</f>
        <v>12950835392.212353</v>
      </c>
    </row>
    <row r="8" spans="1:14">
      <c r="A8" s="128" t="s">
        <v>62</v>
      </c>
      <c r="B8" s="129"/>
      <c r="C8" s="129"/>
      <c r="D8" s="129"/>
      <c r="E8" s="129"/>
      <c r="F8" s="125"/>
      <c r="G8" s="125"/>
      <c r="H8" s="125"/>
      <c r="I8" s="125"/>
      <c r="J8" s="125"/>
      <c r="K8" s="125"/>
      <c r="L8" s="271"/>
      <c r="M8" s="271"/>
      <c r="N8" s="126"/>
    </row>
    <row r="9" spans="1:14">
      <c r="A9" s="128" t="s">
        <v>63</v>
      </c>
      <c r="B9" s="129"/>
      <c r="C9" s="129"/>
      <c r="D9" s="129"/>
      <c r="E9" s="129"/>
      <c r="F9" s="138"/>
      <c r="G9" s="138"/>
      <c r="H9" s="138"/>
      <c r="I9" s="138"/>
      <c r="J9" s="138"/>
      <c r="K9" s="138"/>
      <c r="L9" s="138"/>
      <c r="M9" s="138"/>
      <c r="N9" s="139"/>
    </row>
    <row r="10" spans="1:14">
      <c r="A10" s="137" t="s">
        <v>64</v>
      </c>
      <c r="B10" s="122" t="s">
        <v>63</v>
      </c>
      <c r="C10" s="122" t="s">
        <v>65</v>
      </c>
      <c r="D10" s="122" t="s">
        <v>63</v>
      </c>
      <c r="E10" s="140" t="s">
        <v>66</v>
      </c>
      <c r="F10" s="346">
        <v>22976063</v>
      </c>
      <c r="G10" s="347">
        <v>22791701</v>
      </c>
      <c r="H10" s="347">
        <v>18028011</v>
      </c>
      <c r="I10" s="346">
        <v>19648800.416000001</v>
      </c>
      <c r="J10" s="329">
        <v>19057268</v>
      </c>
      <c r="K10" s="348">
        <v>19564841</v>
      </c>
      <c r="L10" s="329">
        <v>22634725.612</v>
      </c>
      <c r="M10" s="329">
        <v>19577867</v>
      </c>
      <c r="N10" s="329">
        <v>17360973.750000004</v>
      </c>
    </row>
    <row r="11" spans="1:14">
      <c r="A11" s="122" t="s">
        <v>68</v>
      </c>
      <c r="B11" s="122" t="s">
        <v>63</v>
      </c>
      <c r="C11" s="122" t="s">
        <v>65</v>
      </c>
      <c r="D11" s="122" t="s">
        <v>63</v>
      </c>
      <c r="E11" s="140" t="s">
        <v>66</v>
      </c>
      <c r="F11" s="349"/>
      <c r="G11" s="349"/>
      <c r="H11" s="349"/>
      <c r="I11" s="349"/>
      <c r="J11" s="329">
        <v>118326540</v>
      </c>
      <c r="K11" s="348">
        <v>113266260</v>
      </c>
      <c r="L11" s="329">
        <v>132217060</v>
      </c>
      <c r="M11" s="329">
        <v>126742800</v>
      </c>
      <c r="N11" s="329">
        <v>118432480</v>
      </c>
    </row>
    <row r="12" spans="1:14">
      <c r="A12" s="122" t="s">
        <v>70</v>
      </c>
      <c r="B12" s="122" t="s">
        <v>63</v>
      </c>
      <c r="C12" s="122" t="s">
        <v>65</v>
      </c>
      <c r="D12" s="122" t="s">
        <v>63</v>
      </c>
      <c r="E12" s="140" t="s">
        <v>66</v>
      </c>
      <c r="F12" s="346">
        <v>1659924</v>
      </c>
      <c r="G12" s="347">
        <v>1650650</v>
      </c>
      <c r="H12" s="347">
        <v>1653680</v>
      </c>
      <c r="I12" s="346">
        <v>1653680</v>
      </c>
      <c r="J12" s="329">
        <v>527570</v>
      </c>
      <c r="K12" s="348">
        <v>2130828</v>
      </c>
      <c r="L12" s="329">
        <v>2233464</v>
      </c>
      <c r="M12" s="329">
        <v>2400072</v>
      </c>
      <c r="N12" s="329">
        <v>1205960</v>
      </c>
    </row>
    <row r="13" spans="1:14">
      <c r="A13" s="122" t="s">
        <v>71</v>
      </c>
      <c r="B13" s="122" t="s">
        <v>63</v>
      </c>
      <c r="C13" s="122" t="s">
        <v>65</v>
      </c>
      <c r="D13" s="122" t="s">
        <v>63</v>
      </c>
      <c r="E13" s="140" t="s">
        <v>66</v>
      </c>
      <c r="F13" s="349"/>
      <c r="G13" s="349"/>
      <c r="H13" s="349"/>
      <c r="I13" s="349"/>
      <c r="J13" s="349"/>
      <c r="K13" s="349"/>
      <c r="L13" s="329">
        <v>171121333.10000002</v>
      </c>
      <c r="M13" s="329">
        <v>220113973</v>
      </c>
      <c r="N13" s="329">
        <v>196723326.91600001</v>
      </c>
    </row>
    <row r="14" spans="1:14">
      <c r="A14" s="122" t="s">
        <v>73</v>
      </c>
      <c r="B14" s="122" t="s">
        <v>63</v>
      </c>
      <c r="C14" s="122" t="s">
        <v>65</v>
      </c>
      <c r="D14" s="122" t="s">
        <v>63</v>
      </c>
      <c r="E14" s="140" t="s">
        <v>66</v>
      </c>
      <c r="F14" s="346">
        <v>35944397</v>
      </c>
      <c r="G14" s="347">
        <v>37253458</v>
      </c>
      <c r="H14" s="347">
        <v>38393722</v>
      </c>
      <c r="I14" s="346">
        <v>36593569</v>
      </c>
      <c r="J14" s="329">
        <v>33938334</v>
      </c>
      <c r="K14" s="348">
        <v>34817662</v>
      </c>
      <c r="L14" s="329">
        <v>36560681</v>
      </c>
      <c r="M14" s="329">
        <v>32513999</v>
      </c>
      <c r="N14" s="329">
        <v>33501010</v>
      </c>
    </row>
    <row r="15" spans="1:14">
      <c r="A15" s="122" t="s">
        <v>74</v>
      </c>
      <c r="B15" s="122" t="s">
        <v>63</v>
      </c>
      <c r="C15" s="122" t="s">
        <v>65</v>
      </c>
      <c r="D15" s="122" t="s">
        <v>63</v>
      </c>
      <c r="E15" s="140" t="s">
        <v>66</v>
      </c>
      <c r="F15" s="346">
        <v>568635106.79999995</v>
      </c>
      <c r="G15" s="347">
        <v>533152031</v>
      </c>
      <c r="H15" s="347">
        <v>480252923</v>
      </c>
      <c r="I15" s="346">
        <v>454562379.37607598</v>
      </c>
      <c r="J15" s="329">
        <v>409688726.19999999</v>
      </c>
      <c r="K15" s="348">
        <v>330483917</v>
      </c>
      <c r="L15" s="349"/>
      <c r="M15" s="349"/>
      <c r="N15" s="330"/>
    </row>
    <row r="16" spans="1:14">
      <c r="A16" s="122" t="s">
        <v>76</v>
      </c>
      <c r="B16" s="122" t="s">
        <v>63</v>
      </c>
      <c r="C16" s="122" t="s">
        <v>65</v>
      </c>
      <c r="D16" s="122" t="s">
        <v>63</v>
      </c>
      <c r="E16" s="140" t="s">
        <v>66</v>
      </c>
      <c r="F16" s="346">
        <v>48269198</v>
      </c>
      <c r="G16" s="347">
        <v>44417509</v>
      </c>
      <c r="H16" s="347">
        <v>42571218</v>
      </c>
      <c r="I16" s="346">
        <v>41823096.799999997</v>
      </c>
      <c r="J16" s="329">
        <v>41659049</v>
      </c>
      <c r="K16" s="348">
        <v>41583225</v>
      </c>
      <c r="L16" s="329">
        <v>42297216</v>
      </c>
      <c r="M16" s="329">
        <v>39348610</v>
      </c>
      <c r="N16" s="329">
        <v>41792879</v>
      </c>
    </row>
    <row r="17" spans="1:14">
      <c r="A17" s="122" t="s">
        <v>77</v>
      </c>
      <c r="B17" s="122" t="s">
        <v>63</v>
      </c>
      <c r="C17" s="122" t="s">
        <v>65</v>
      </c>
      <c r="D17" s="122" t="s">
        <v>63</v>
      </c>
      <c r="E17" s="140" t="s">
        <v>66</v>
      </c>
      <c r="F17" s="346">
        <v>459744948</v>
      </c>
      <c r="G17" s="347">
        <v>390104716</v>
      </c>
      <c r="H17" s="347">
        <v>430151896</v>
      </c>
      <c r="I17" s="346">
        <v>418844520.55837905</v>
      </c>
      <c r="J17" s="329">
        <v>407206254</v>
      </c>
      <c r="K17" s="348">
        <v>379128560</v>
      </c>
      <c r="L17" s="329">
        <v>484289162.69999999</v>
      </c>
      <c r="M17" s="329">
        <v>478990106</v>
      </c>
      <c r="N17" s="329">
        <v>516352501</v>
      </c>
    </row>
    <row r="18" spans="1:14">
      <c r="A18" s="122" t="s">
        <v>78</v>
      </c>
      <c r="B18" s="122" t="s">
        <v>63</v>
      </c>
      <c r="C18" s="122" t="s">
        <v>65</v>
      </c>
      <c r="D18" s="122" t="s">
        <v>63</v>
      </c>
      <c r="E18" s="140" t="s">
        <v>66</v>
      </c>
      <c r="F18" s="346">
        <v>149328957</v>
      </c>
      <c r="G18" s="347">
        <v>143839895</v>
      </c>
      <c r="H18" s="347">
        <v>141589598.40000001</v>
      </c>
      <c r="I18" s="346">
        <v>73349353</v>
      </c>
      <c r="J18" s="349"/>
      <c r="K18" s="349"/>
      <c r="L18" s="349"/>
      <c r="M18" s="349"/>
      <c r="N18" s="330"/>
    </row>
    <row r="19" spans="1:14">
      <c r="A19" s="122" t="s">
        <v>80</v>
      </c>
      <c r="B19" s="122" t="s">
        <v>63</v>
      </c>
      <c r="C19" s="122" t="s">
        <v>81</v>
      </c>
      <c r="D19" s="122" t="s">
        <v>63</v>
      </c>
      <c r="E19" s="140" t="s">
        <v>66</v>
      </c>
      <c r="F19" s="346">
        <v>66395969.060000002</v>
      </c>
      <c r="G19" s="347">
        <v>66652711.192854047</v>
      </c>
      <c r="H19" s="347">
        <v>76974092</v>
      </c>
      <c r="I19" s="346">
        <v>73128696.004946157</v>
      </c>
      <c r="J19" s="329">
        <v>64661763.885262087</v>
      </c>
      <c r="K19" s="348">
        <v>60604377.277644157</v>
      </c>
      <c r="L19" s="329">
        <v>106569007.42981833</v>
      </c>
      <c r="M19" s="329">
        <v>106263407</v>
      </c>
      <c r="N19" s="329">
        <v>40004432.72647921</v>
      </c>
    </row>
    <row r="20" spans="1:14">
      <c r="A20" s="122" t="s">
        <v>82</v>
      </c>
      <c r="B20" s="122" t="s">
        <v>63</v>
      </c>
      <c r="C20" s="122" t="s">
        <v>83</v>
      </c>
      <c r="D20" s="122" t="s">
        <v>63</v>
      </c>
      <c r="E20" s="140" t="s">
        <v>66</v>
      </c>
      <c r="F20" s="346">
        <v>7955547.7999999998</v>
      </c>
      <c r="G20" s="347">
        <v>7938918</v>
      </c>
      <c r="H20" s="347">
        <v>9993553</v>
      </c>
      <c r="I20" s="346">
        <v>7406154.120000001</v>
      </c>
      <c r="J20" s="329">
        <v>7406154.120000001</v>
      </c>
      <c r="K20" s="348">
        <v>8749582.5854024887</v>
      </c>
      <c r="L20" s="329">
        <v>8868892.2839160003</v>
      </c>
      <c r="M20" s="329">
        <v>7073707</v>
      </c>
      <c r="N20" s="329">
        <v>5909742</v>
      </c>
    </row>
    <row r="21" spans="1:14">
      <c r="A21" s="227" t="s">
        <v>84</v>
      </c>
      <c r="B21" s="227" t="s">
        <v>63</v>
      </c>
      <c r="C21" s="227" t="s">
        <v>83</v>
      </c>
      <c r="D21" s="227" t="s">
        <v>63</v>
      </c>
      <c r="E21" s="229" t="s">
        <v>66</v>
      </c>
      <c r="F21" s="346">
        <v>1481022.4</v>
      </c>
      <c r="G21" s="347">
        <v>1478145</v>
      </c>
      <c r="H21" s="349"/>
      <c r="I21" s="349"/>
      <c r="J21" s="349"/>
      <c r="K21" s="349"/>
      <c r="L21" s="349"/>
      <c r="M21" s="349"/>
      <c r="N21" s="330"/>
    </row>
    <row r="22" spans="1:14">
      <c r="A22" s="230" t="s">
        <v>251</v>
      </c>
      <c r="B22" s="141"/>
      <c r="C22" s="141"/>
      <c r="D22" s="141"/>
      <c r="E22" s="141"/>
      <c r="F22" s="350">
        <f>SUM(F10:F21)</f>
        <v>1362391133.0599999</v>
      </c>
      <c r="G22" s="350">
        <f t="shared" ref="G22:K22" si="1">SUM(G10:G21)</f>
        <v>1249279734.1928539</v>
      </c>
      <c r="H22" s="350">
        <f t="shared" si="1"/>
        <v>1239608693.4000001</v>
      </c>
      <c r="I22" s="350">
        <f t="shared" si="1"/>
        <v>1127010249.2754011</v>
      </c>
      <c r="J22" s="350">
        <f t="shared" si="1"/>
        <v>1102471659.2052619</v>
      </c>
      <c r="K22" s="350">
        <f t="shared" si="1"/>
        <v>990329252.86304665</v>
      </c>
      <c r="L22" s="350">
        <f>SUM(L10:L21)</f>
        <v>1006791542.1257343</v>
      </c>
      <c r="M22" s="350">
        <f>SUM(M10:M21)</f>
        <v>1033024541</v>
      </c>
      <c r="N22" s="350">
        <f>SUM(N10:N21)</f>
        <v>971283305.39247918</v>
      </c>
    </row>
    <row r="23" spans="1:14">
      <c r="A23" s="124" t="s">
        <v>86</v>
      </c>
      <c r="B23" s="66"/>
      <c r="C23" s="66"/>
      <c r="D23" s="66"/>
      <c r="E23" s="66"/>
      <c r="F23" s="69"/>
      <c r="G23" s="69"/>
      <c r="H23" s="69"/>
      <c r="I23" s="69"/>
      <c r="J23" s="134"/>
      <c r="K23" s="135"/>
      <c r="L23" s="134"/>
      <c r="M23" s="135"/>
      <c r="N23" s="136"/>
    </row>
    <row r="24" spans="1:14">
      <c r="A24" s="122" t="s">
        <v>87</v>
      </c>
      <c r="B24" s="122" t="s">
        <v>86</v>
      </c>
      <c r="C24" s="122" t="s">
        <v>65</v>
      </c>
      <c r="D24" s="122" t="s">
        <v>86</v>
      </c>
      <c r="E24" s="140" t="s">
        <v>66</v>
      </c>
      <c r="F24" s="346">
        <v>995715546.63007498</v>
      </c>
      <c r="G24" s="347">
        <v>963058170</v>
      </c>
      <c r="H24" s="347">
        <v>950976990</v>
      </c>
      <c r="I24" s="346">
        <v>905764410.52259994</v>
      </c>
      <c r="J24" s="329">
        <v>911015620.04999995</v>
      </c>
      <c r="K24" s="348">
        <v>926642243</v>
      </c>
      <c r="L24" s="329">
        <v>945901175.70124745</v>
      </c>
      <c r="M24" s="329">
        <v>897648682</v>
      </c>
      <c r="N24" s="329">
        <v>857066505.29999995</v>
      </c>
    </row>
    <row r="25" spans="1:14">
      <c r="A25" s="122" t="s">
        <v>88</v>
      </c>
      <c r="B25" s="122" t="s">
        <v>86</v>
      </c>
      <c r="C25" s="122" t="s">
        <v>65</v>
      </c>
      <c r="D25" s="122" t="s">
        <v>86</v>
      </c>
      <c r="E25" s="140" t="s">
        <v>66</v>
      </c>
      <c r="F25" s="346">
        <v>3909530.39</v>
      </c>
      <c r="G25" s="347">
        <v>7790333</v>
      </c>
      <c r="H25" s="347">
        <v>4674200</v>
      </c>
      <c r="I25" s="349"/>
      <c r="J25" s="349"/>
      <c r="K25" s="349"/>
      <c r="L25" s="349"/>
      <c r="M25" s="349"/>
      <c r="N25" s="330"/>
    </row>
    <row r="26" spans="1:14">
      <c r="A26" s="122" t="s">
        <v>90</v>
      </c>
      <c r="B26" s="122" t="s">
        <v>86</v>
      </c>
      <c r="C26" s="122" t="s">
        <v>65</v>
      </c>
      <c r="D26" s="122" t="s">
        <v>86</v>
      </c>
      <c r="E26" s="140" t="s">
        <v>66</v>
      </c>
      <c r="F26" s="346">
        <v>571463578.98371291</v>
      </c>
      <c r="G26" s="349"/>
      <c r="H26" s="349"/>
      <c r="I26" s="349"/>
      <c r="J26" s="349"/>
      <c r="K26" s="349"/>
      <c r="L26" s="349"/>
      <c r="M26" s="349"/>
      <c r="N26" s="330"/>
    </row>
    <row r="27" spans="1:14">
      <c r="A27" s="122" t="s">
        <v>92</v>
      </c>
      <c r="B27" s="122" t="s">
        <v>86</v>
      </c>
      <c r="C27" s="122" t="s">
        <v>65</v>
      </c>
      <c r="D27" s="122" t="s">
        <v>86</v>
      </c>
      <c r="E27" s="140" t="s">
        <v>66</v>
      </c>
      <c r="F27" s="346">
        <v>829533140.40397489</v>
      </c>
      <c r="G27" s="347">
        <v>801239547</v>
      </c>
      <c r="H27" s="347">
        <v>747641079.1849879</v>
      </c>
      <c r="I27" s="346">
        <v>727957820.40652394</v>
      </c>
      <c r="J27" s="329">
        <v>732690208.79999995</v>
      </c>
      <c r="K27" s="348">
        <v>741806829</v>
      </c>
      <c r="L27" s="329">
        <v>738575736.0999999</v>
      </c>
      <c r="M27" s="329">
        <v>802987806</v>
      </c>
      <c r="N27" s="329">
        <v>689374745</v>
      </c>
    </row>
    <row r="28" spans="1:14">
      <c r="A28" s="122" t="s">
        <v>93</v>
      </c>
      <c r="B28" s="122" t="s">
        <v>86</v>
      </c>
      <c r="C28" s="122" t="s">
        <v>65</v>
      </c>
      <c r="D28" s="122" t="s">
        <v>86</v>
      </c>
      <c r="E28" s="140" t="s">
        <v>66</v>
      </c>
      <c r="F28" s="346">
        <v>1840777870.216331</v>
      </c>
      <c r="G28" s="347">
        <v>1545463811</v>
      </c>
      <c r="H28" s="347">
        <v>1158012988.2</v>
      </c>
      <c r="I28" s="346">
        <v>1089772768.5999999</v>
      </c>
      <c r="J28" s="329">
        <v>1151543417.5</v>
      </c>
      <c r="K28" s="348">
        <v>1138512223</v>
      </c>
      <c r="L28" s="329">
        <v>1778006579.6800001</v>
      </c>
      <c r="M28" s="329">
        <v>1960932821</v>
      </c>
      <c r="N28" s="329">
        <v>2334505044.6255083</v>
      </c>
    </row>
    <row r="29" spans="1:14">
      <c r="A29" s="122" t="s">
        <v>94</v>
      </c>
      <c r="B29" s="122" t="s">
        <v>86</v>
      </c>
      <c r="C29" s="122" t="s">
        <v>65</v>
      </c>
      <c r="D29" s="122" t="s">
        <v>86</v>
      </c>
      <c r="E29" s="140" t="s">
        <v>66</v>
      </c>
      <c r="F29" s="346">
        <v>678744160.44854999</v>
      </c>
      <c r="G29" s="347">
        <v>633939421</v>
      </c>
      <c r="H29" s="347">
        <v>676147490.56017113</v>
      </c>
      <c r="I29" s="346">
        <v>563102731.09760571</v>
      </c>
      <c r="J29" s="329">
        <v>312477056.97759998</v>
      </c>
      <c r="K29" s="349"/>
      <c r="L29" s="349"/>
      <c r="M29" s="349"/>
      <c r="N29" s="330"/>
    </row>
    <row r="30" spans="1:14">
      <c r="A30" s="122" t="s">
        <v>96</v>
      </c>
      <c r="B30" s="122" t="s">
        <v>86</v>
      </c>
      <c r="C30" s="122" t="s">
        <v>65</v>
      </c>
      <c r="D30" s="122" t="s">
        <v>86</v>
      </c>
      <c r="E30" s="140" t="s">
        <v>66</v>
      </c>
      <c r="F30" s="346">
        <v>9207710.8235999998</v>
      </c>
      <c r="G30" s="347">
        <v>12074956</v>
      </c>
      <c r="H30" s="347">
        <v>26199294</v>
      </c>
      <c r="I30" s="346">
        <v>37440256.350000001</v>
      </c>
      <c r="J30" s="329">
        <v>41858145.950000003</v>
      </c>
      <c r="K30" s="348">
        <v>43511755</v>
      </c>
      <c r="L30" s="329">
        <v>45166802.155797102</v>
      </c>
      <c r="M30" s="329">
        <v>42674164</v>
      </c>
      <c r="N30" s="329">
        <v>42254882.092</v>
      </c>
    </row>
    <row r="31" spans="1:14">
      <c r="A31" s="122" t="s">
        <v>97</v>
      </c>
      <c r="B31" s="122" t="s">
        <v>86</v>
      </c>
      <c r="C31" s="122" t="s">
        <v>65</v>
      </c>
      <c r="D31" s="122" t="s">
        <v>86</v>
      </c>
      <c r="E31" s="140" t="s">
        <v>66</v>
      </c>
      <c r="F31" s="346">
        <v>71405950.752000004</v>
      </c>
      <c r="G31" s="347">
        <v>80352462</v>
      </c>
      <c r="H31" s="347">
        <v>78585320</v>
      </c>
      <c r="I31" s="346">
        <v>74264925.199999988</v>
      </c>
      <c r="J31" s="329">
        <v>68052030</v>
      </c>
      <c r="K31" s="348">
        <v>73213985</v>
      </c>
      <c r="L31" s="329">
        <v>73362807.710000008</v>
      </c>
      <c r="M31" s="329">
        <v>63986548</v>
      </c>
      <c r="N31" s="329">
        <v>55043855</v>
      </c>
    </row>
    <row r="32" spans="1:14">
      <c r="A32" s="122" t="s">
        <v>99</v>
      </c>
      <c r="B32" s="122" t="s">
        <v>86</v>
      </c>
      <c r="C32" s="122" t="s">
        <v>65</v>
      </c>
      <c r="D32" s="122" t="s">
        <v>86</v>
      </c>
      <c r="E32" s="140" t="s">
        <v>66</v>
      </c>
      <c r="F32" s="346">
        <v>1013071597.2657118</v>
      </c>
      <c r="G32" s="347">
        <v>1016054745</v>
      </c>
      <c r="H32" s="347">
        <v>1013471461</v>
      </c>
      <c r="I32" s="346">
        <v>903934173.31041527</v>
      </c>
      <c r="J32" s="329">
        <v>851991112.20000005</v>
      </c>
      <c r="K32" s="348">
        <v>847757368</v>
      </c>
      <c r="L32" s="329">
        <v>900757408</v>
      </c>
      <c r="M32" s="329">
        <v>804722796</v>
      </c>
      <c r="N32" s="329">
        <v>818828860</v>
      </c>
    </row>
    <row r="33" spans="1:14">
      <c r="A33" s="122" t="s">
        <v>100</v>
      </c>
      <c r="B33" s="122" t="s">
        <v>86</v>
      </c>
      <c r="C33" s="122" t="s">
        <v>65</v>
      </c>
      <c r="D33" s="122" t="s">
        <v>86</v>
      </c>
      <c r="E33" s="140" t="s">
        <v>66</v>
      </c>
      <c r="F33" s="346">
        <v>641351081.15498006</v>
      </c>
      <c r="G33" s="347">
        <v>766337853</v>
      </c>
      <c r="H33" s="347">
        <v>772240378.13217723</v>
      </c>
      <c r="I33" s="346">
        <v>765257185.16000009</v>
      </c>
      <c r="J33" s="329">
        <v>733040356.25</v>
      </c>
      <c r="K33" s="348">
        <v>770205080</v>
      </c>
      <c r="L33" s="329">
        <v>777044039.8944509</v>
      </c>
      <c r="M33" s="329">
        <v>795921756</v>
      </c>
      <c r="N33" s="329">
        <v>784127970</v>
      </c>
    </row>
    <row r="34" spans="1:14">
      <c r="A34" s="122" t="s">
        <v>101</v>
      </c>
      <c r="B34" s="122" t="s">
        <v>86</v>
      </c>
      <c r="C34" s="122" t="s">
        <v>65</v>
      </c>
      <c r="D34" s="122" t="s">
        <v>86</v>
      </c>
      <c r="E34" s="140" t="s">
        <v>66</v>
      </c>
      <c r="F34" s="346">
        <v>1133811499.547277</v>
      </c>
      <c r="G34" s="347">
        <v>1041267671</v>
      </c>
      <c r="H34" s="347">
        <v>965107699</v>
      </c>
      <c r="I34" s="346">
        <v>996682924.48434544</v>
      </c>
      <c r="J34" s="329">
        <v>963728091.0999999</v>
      </c>
      <c r="K34" s="348">
        <v>937300906</v>
      </c>
      <c r="L34" s="329">
        <v>883125201</v>
      </c>
      <c r="M34" s="329">
        <v>912998790</v>
      </c>
      <c r="N34" s="329">
        <v>912304580</v>
      </c>
    </row>
    <row r="35" spans="1:14">
      <c r="A35" s="122" t="s">
        <v>102</v>
      </c>
      <c r="B35" s="122" t="s">
        <v>86</v>
      </c>
      <c r="C35" s="122" t="s">
        <v>103</v>
      </c>
      <c r="D35" s="122" t="s">
        <v>86</v>
      </c>
      <c r="E35" s="140" t="s">
        <v>66</v>
      </c>
      <c r="F35" s="346">
        <v>38503124.240000002</v>
      </c>
      <c r="G35" s="347">
        <v>42069814</v>
      </c>
      <c r="H35" s="347">
        <v>42106114</v>
      </c>
      <c r="I35" s="346">
        <v>44981001.600000001</v>
      </c>
      <c r="J35" s="329">
        <v>44049852.811999999</v>
      </c>
      <c r="K35" s="348">
        <v>43416603</v>
      </c>
      <c r="L35" s="329">
        <v>42088083</v>
      </c>
      <c r="M35" s="329">
        <v>40229108</v>
      </c>
      <c r="N35" s="329">
        <v>36583055.223099999</v>
      </c>
    </row>
    <row r="36" spans="1:14">
      <c r="A36" s="122" t="s">
        <v>104</v>
      </c>
      <c r="B36" s="122" t="s">
        <v>86</v>
      </c>
      <c r="C36" s="122" t="s">
        <v>105</v>
      </c>
      <c r="D36" s="122" t="s">
        <v>86</v>
      </c>
      <c r="E36" s="140" t="s">
        <v>66</v>
      </c>
      <c r="F36" s="346">
        <v>571644429.45337367</v>
      </c>
      <c r="G36" s="347">
        <v>566673302</v>
      </c>
      <c r="H36" s="347">
        <v>543020124</v>
      </c>
      <c r="I36" s="346">
        <v>590870191.47373462</v>
      </c>
      <c r="J36" s="329">
        <v>615289160.34038687</v>
      </c>
      <c r="K36" s="348">
        <v>616408369.08079052</v>
      </c>
      <c r="L36" s="329">
        <v>627081386</v>
      </c>
      <c r="M36" s="329">
        <v>667476908</v>
      </c>
      <c r="N36" s="329">
        <v>416499017.63457823</v>
      </c>
    </row>
    <row r="37" spans="1:14">
      <c r="A37" s="122" t="s">
        <v>106</v>
      </c>
      <c r="B37" s="122" t="s">
        <v>86</v>
      </c>
      <c r="C37" s="122" t="s">
        <v>81</v>
      </c>
      <c r="D37" s="122" t="s">
        <v>86</v>
      </c>
      <c r="E37" s="140" t="s">
        <v>66</v>
      </c>
      <c r="F37" s="330"/>
      <c r="G37" s="330"/>
      <c r="H37" s="330"/>
      <c r="I37" s="330"/>
      <c r="J37" s="330"/>
      <c r="K37" s="330"/>
      <c r="L37" s="330"/>
      <c r="M37" s="329">
        <v>9991008</v>
      </c>
      <c r="N37" s="329">
        <v>14176724.260000002</v>
      </c>
    </row>
    <row r="38" spans="1:14">
      <c r="A38" s="122" t="s">
        <v>108</v>
      </c>
      <c r="B38" s="122" t="s">
        <v>86</v>
      </c>
      <c r="C38" s="122" t="s">
        <v>109</v>
      </c>
      <c r="D38" s="122" t="s">
        <v>86</v>
      </c>
      <c r="E38" s="140" t="s">
        <v>66</v>
      </c>
      <c r="F38" s="346">
        <v>1493882621.0240002</v>
      </c>
      <c r="G38" s="347">
        <v>1512347336</v>
      </c>
      <c r="H38" s="347">
        <v>1404028793.2</v>
      </c>
      <c r="I38" s="346">
        <v>1132540200.2333333</v>
      </c>
      <c r="J38" s="329">
        <v>1354256477.1500001</v>
      </c>
      <c r="K38" s="348">
        <v>1350780939</v>
      </c>
      <c r="L38" s="329">
        <v>1380130914.5999999</v>
      </c>
      <c r="M38" s="329">
        <v>1382743092</v>
      </c>
      <c r="N38" s="329">
        <v>1032873337.1946001</v>
      </c>
    </row>
    <row r="39" spans="1:14">
      <c r="A39" s="122" t="s">
        <v>110</v>
      </c>
      <c r="B39" s="122" t="s">
        <v>86</v>
      </c>
      <c r="C39" s="122" t="s">
        <v>111</v>
      </c>
      <c r="D39" s="122" t="s">
        <v>86</v>
      </c>
      <c r="E39" s="140" t="s">
        <v>66</v>
      </c>
      <c r="F39" s="346">
        <v>18586423.014399998</v>
      </c>
      <c r="G39" s="347">
        <v>17388089</v>
      </c>
      <c r="H39" s="347">
        <v>21124753</v>
      </c>
      <c r="I39" s="346">
        <v>20413578</v>
      </c>
      <c r="J39" s="329">
        <v>18608088.489600003</v>
      </c>
      <c r="K39" s="348">
        <v>19755672</v>
      </c>
      <c r="L39" s="329">
        <v>21548903.123</v>
      </c>
      <c r="M39" s="329">
        <v>18807125</v>
      </c>
      <c r="N39" s="329">
        <v>18715157.299999997</v>
      </c>
    </row>
    <row r="40" spans="1:14">
      <c r="A40" s="122" t="s">
        <v>112</v>
      </c>
      <c r="B40" s="122" t="s">
        <v>86</v>
      </c>
      <c r="C40" s="122" t="s">
        <v>113</v>
      </c>
      <c r="D40" s="122" t="s">
        <v>86</v>
      </c>
      <c r="E40" s="140" t="s">
        <v>66</v>
      </c>
      <c r="F40" s="346">
        <v>1156810463.074656</v>
      </c>
      <c r="G40" s="347">
        <v>1254381552</v>
      </c>
      <c r="H40" s="347">
        <v>1314592621</v>
      </c>
      <c r="I40" s="346">
        <v>1315026567</v>
      </c>
      <c r="J40" s="329">
        <v>1182363882</v>
      </c>
      <c r="K40" s="348">
        <v>1294300920</v>
      </c>
      <c r="L40" s="329">
        <v>2181209153</v>
      </c>
      <c r="M40" s="329">
        <v>2024773569</v>
      </c>
      <c r="N40" s="329">
        <v>1860535639.4910595</v>
      </c>
    </row>
    <row r="41" spans="1:14">
      <c r="A41" s="123" t="s">
        <v>114</v>
      </c>
      <c r="B41" s="122" t="s">
        <v>86</v>
      </c>
      <c r="C41" s="122" t="s">
        <v>83</v>
      </c>
      <c r="D41" s="122" t="s">
        <v>86</v>
      </c>
      <c r="E41" s="122" t="s">
        <v>66</v>
      </c>
      <c r="F41" s="353"/>
      <c r="G41" s="353"/>
      <c r="H41" s="353"/>
      <c r="I41" s="353"/>
      <c r="J41" s="330"/>
      <c r="K41" s="340"/>
      <c r="L41" s="330"/>
      <c r="M41" s="330"/>
      <c r="N41" s="329">
        <v>74632026</v>
      </c>
    </row>
    <row r="42" spans="1:14">
      <c r="A42" s="123" t="s">
        <v>116</v>
      </c>
      <c r="B42" s="122" t="s">
        <v>86</v>
      </c>
      <c r="C42" s="122" t="s">
        <v>117</v>
      </c>
      <c r="D42" s="122" t="s">
        <v>86</v>
      </c>
      <c r="E42" s="140" t="s">
        <v>66</v>
      </c>
      <c r="F42" s="349"/>
      <c r="G42" s="349"/>
      <c r="H42" s="349"/>
      <c r="I42" s="349"/>
      <c r="J42" s="349"/>
      <c r="K42" s="349"/>
      <c r="L42" s="329"/>
      <c r="M42" s="329">
        <v>70522190</v>
      </c>
      <c r="N42" s="329">
        <v>55873363.680000007</v>
      </c>
    </row>
    <row r="43" spans="1:14">
      <c r="A43" s="123" t="s">
        <v>119</v>
      </c>
      <c r="B43" s="122" t="s">
        <v>86</v>
      </c>
      <c r="C43" s="122" t="s">
        <v>117</v>
      </c>
      <c r="D43" s="122" t="s">
        <v>86</v>
      </c>
      <c r="E43" s="140" t="s">
        <v>66</v>
      </c>
      <c r="F43" s="349"/>
      <c r="G43" s="349"/>
      <c r="H43" s="349"/>
      <c r="I43" s="349"/>
      <c r="J43" s="349"/>
      <c r="K43" s="349"/>
      <c r="L43" s="329">
        <v>120533300.38</v>
      </c>
      <c r="M43" s="329">
        <v>44058298</v>
      </c>
      <c r="N43" s="329">
        <v>8595028.8000000026</v>
      </c>
    </row>
    <row r="44" spans="1:14">
      <c r="A44" s="228" t="s">
        <v>120</v>
      </c>
      <c r="B44" s="227" t="s">
        <v>86</v>
      </c>
      <c r="C44" s="227" t="s">
        <v>121</v>
      </c>
      <c r="D44" s="227" t="s">
        <v>86</v>
      </c>
      <c r="E44" s="229" t="s">
        <v>66</v>
      </c>
      <c r="F44" s="349"/>
      <c r="G44" s="349"/>
      <c r="H44" s="347">
        <v>201498920.40000001</v>
      </c>
      <c r="I44" s="346">
        <v>161256492.80000001</v>
      </c>
      <c r="J44" s="329">
        <v>145160138.78</v>
      </c>
      <c r="K44" s="348">
        <v>140688346</v>
      </c>
      <c r="L44" s="329">
        <v>222187302</v>
      </c>
      <c r="M44" s="329">
        <v>226208064</v>
      </c>
      <c r="N44" s="329">
        <v>177578968.72633192</v>
      </c>
    </row>
    <row r="45" spans="1:14">
      <c r="A45" s="231" t="s">
        <v>252</v>
      </c>
      <c r="B45" s="143"/>
      <c r="C45" s="143"/>
      <c r="D45" s="143"/>
      <c r="E45" s="143"/>
      <c r="F45" s="351">
        <f>SUM(F24:F44)</f>
        <v>11068418727.422644</v>
      </c>
      <c r="G45" s="351">
        <f t="shared" ref="G45:L45" si="2">SUM(G24:G44)</f>
        <v>10260439062</v>
      </c>
      <c r="H45" s="351">
        <f t="shared" si="2"/>
        <v>9919428225.6773357</v>
      </c>
      <c r="I45" s="351">
        <f t="shared" si="2"/>
        <v>9329265226.2385578</v>
      </c>
      <c r="J45" s="351">
        <f t="shared" si="2"/>
        <v>9126123638.3995876</v>
      </c>
      <c r="K45" s="351">
        <f t="shared" si="2"/>
        <v>8944301238.0807915</v>
      </c>
      <c r="L45" s="351">
        <f t="shared" si="2"/>
        <v>10736718792.344496</v>
      </c>
      <c r="M45" s="351">
        <f t="shared" ref="M45:N45" si="3">SUM(M24:M44)</f>
        <v>10766682725</v>
      </c>
      <c r="N45" s="351">
        <f t="shared" si="3"/>
        <v>10189568760.327179</v>
      </c>
    </row>
    <row r="46" spans="1:14">
      <c r="A46" s="232" t="s">
        <v>253</v>
      </c>
      <c r="B46" s="141"/>
      <c r="C46" s="141"/>
      <c r="D46" s="141"/>
      <c r="E46" s="141"/>
      <c r="F46" s="351">
        <f>F22+F45</f>
        <v>12430809860.482643</v>
      </c>
      <c r="G46" s="351">
        <f>G22+G45</f>
        <v>11509718796.192854</v>
      </c>
      <c r="H46" s="351">
        <f t="shared" ref="H46:L46" si="4">H22+H45</f>
        <v>11159036919.077335</v>
      </c>
      <c r="I46" s="351">
        <f t="shared" si="4"/>
        <v>10456275475.513958</v>
      </c>
      <c r="J46" s="351">
        <f t="shared" si="4"/>
        <v>10228595297.604849</v>
      </c>
      <c r="K46" s="351">
        <f t="shared" si="4"/>
        <v>9934630490.9438381</v>
      </c>
      <c r="L46" s="351">
        <f t="shared" si="4"/>
        <v>11743510334.47023</v>
      </c>
      <c r="M46" s="351">
        <f>M22+M45</f>
        <v>11799707266</v>
      </c>
      <c r="N46" s="351">
        <f>N22+N45</f>
        <v>11160852065.719658</v>
      </c>
    </row>
    <row r="47" spans="1:14">
      <c r="A47" s="124" t="s">
        <v>123</v>
      </c>
      <c r="B47" s="66"/>
      <c r="C47" s="66"/>
      <c r="D47" s="66"/>
      <c r="E47" s="66"/>
      <c r="F47" s="69"/>
      <c r="G47" s="69"/>
      <c r="H47" s="69"/>
      <c r="I47" s="69"/>
      <c r="J47" s="134"/>
      <c r="K47" s="135"/>
      <c r="L47" s="147"/>
      <c r="M47" s="135"/>
      <c r="N47" s="136"/>
    </row>
    <row r="48" spans="1:14">
      <c r="A48" s="119" t="s">
        <v>124</v>
      </c>
      <c r="B48" s="129"/>
      <c r="C48" s="129"/>
      <c r="D48" s="129"/>
      <c r="E48" s="129"/>
      <c r="F48" s="130"/>
      <c r="G48" s="130"/>
      <c r="H48" s="130"/>
      <c r="I48" s="130"/>
      <c r="J48" s="127"/>
      <c r="K48" s="131"/>
      <c r="L48" s="127"/>
      <c r="M48" s="131"/>
      <c r="N48" s="132"/>
    </row>
    <row r="49" spans="1:14">
      <c r="A49" s="122" t="s">
        <v>125</v>
      </c>
      <c r="B49" s="122" t="s">
        <v>126</v>
      </c>
      <c r="C49" s="122" t="s">
        <v>65</v>
      </c>
      <c r="D49" s="122" t="s">
        <v>127</v>
      </c>
      <c r="E49" s="140" t="s">
        <v>123</v>
      </c>
      <c r="F49" s="346">
        <v>128736107.39796481</v>
      </c>
      <c r="G49" s="347">
        <v>117663743.94041276</v>
      </c>
      <c r="H49" s="347">
        <v>112152285.2552167</v>
      </c>
      <c r="I49" s="346">
        <v>97837914.078336388</v>
      </c>
      <c r="J49" s="329">
        <v>100633014</v>
      </c>
      <c r="K49" s="348">
        <v>99884005</v>
      </c>
      <c r="L49" s="329">
        <v>81479297</v>
      </c>
      <c r="M49" s="329">
        <v>153996173</v>
      </c>
      <c r="N49" s="329">
        <v>138743540</v>
      </c>
    </row>
    <row r="50" spans="1:14">
      <c r="A50" s="123" t="s">
        <v>128</v>
      </c>
      <c r="B50" s="122" t="s">
        <v>126</v>
      </c>
      <c r="C50" s="122" t="s">
        <v>65</v>
      </c>
      <c r="D50" s="122" t="s">
        <v>127</v>
      </c>
      <c r="E50" s="140" t="s">
        <v>123</v>
      </c>
      <c r="F50" s="349"/>
      <c r="G50" s="349"/>
      <c r="H50" s="349"/>
      <c r="I50" s="353"/>
      <c r="J50" s="329">
        <v>184883</v>
      </c>
      <c r="K50" s="348">
        <v>168121</v>
      </c>
      <c r="L50" s="329">
        <v>225875.4</v>
      </c>
      <c r="M50" s="329">
        <v>271808</v>
      </c>
      <c r="N50" s="329">
        <v>323044</v>
      </c>
    </row>
    <row r="51" spans="1:14">
      <c r="A51" s="123" t="s">
        <v>130</v>
      </c>
      <c r="B51" s="122" t="s">
        <v>131</v>
      </c>
      <c r="C51" s="122" t="s">
        <v>65</v>
      </c>
      <c r="D51" s="122" t="s">
        <v>127</v>
      </c>
      <c r="E51" s="140" t="s">
        <v>123</v>
      </c>
      <c r="F51" s="349"/>
      <c r="G51" s="349"/>
      <c r="H51" s="349"/>
      <c r="I51" s="346">
        <v>261170.74600000001</v>
      </c>
      <c r="J51" s="329">
        <v>276308.77399999998</v>
      </c>
      <c r="K51" s="348">
        <v>296546</v>
      </c>
      <c r="L51" s="329">
        <v>220455.4</v>
      </c>
      <c r="M51" s="329">
        <v>241149</v>
      </c>
      <c r="N51" s="329">
        <v>185619</v>
      </c>
    </row>
    <row r="52" spans="1:14">
      <c r="A52" s="123" t="s">
        <v>133</v>
      </c>
      <c r="B52" s="122" t="s">
        <v>131</v>
      </c>
      <c r="C52" s="122" t="s">
        <v>65</v>
      </c>
      <c r="D52" s="122" t="s">
        <v>127</v>
      </c>
      <c r="E52" s="140" t="s">
        <v>123</v>
      </c>
      <c r="F52" s="349"/>
      <c r="G52" s="349"/>
      <c r="H52" s="349"/>
      <c r="I52" s="346">
        <v>1064982</v>
      </c>
      <c r="J52" s="329">
        <v>963418.46400000004</v>
      </c>
      <c r="K52" s="348">
        <v>1162794</v>
      </c>
      <c r="L52" s="329">
        <v>1171836.8319999999</v>
      </c>
      <c r="M52" s="329">
        <v>1227186</v>
      </c>
      <c r="N52" s="329">
        <v>1599659</v>
      </c>
    </row>
    <row r="53" spans="1:14">
      <c r="A53" s="122" t="s">
        <v>134</v>
      </c>
      <c r="B53" s="122" t="s">
        <v>131</v>
      </c>
      <c r="C53" s="122" t="s">
        <v>65</v>
      </c>
      <c r="D53" s="122" t="s">
        <v>127</v>
      </c>
      <c r="E53" s="140" t="s">
        <v>123</v>
      </c>
      <c r="F53" s="346">
        <v>155982359</v>
      </c>
      <c r="G53" s="347">
        <v>149778190.08000001</v>
      </c>
      <c r="H53" s="347">
        <v>150026918.9207001</v>
      </c>
      <c r="I53" s="346">
        <v>134620476.82899991</v>
      </c>
      <c r="J53" s="329">
        <v>111249863</v>
      </c>
      <c r="K53" s="348">
        <v>125856476</v>
      </c>
      <c r="L53" s="329">
        <v>133078675</v>
      </c>
      <c r="M53" s="329">
        <v>133822275</v>
      </c>
      <c r="N53" s="329">
        <v>140238210</v>
      </c>
    </row>
    <row r="54" spans="1:14">
      <c r="A54" s="122" t="s">
        <v>135</v>
      </c>
      <c r="B54" s="122" t="s">
        <v>136</v>
      </c>
      <c r="C54" s="122" t="s">
        <v>65</v>
      </c>
      <c r="D54" s="122" t="s">
        <v>127</v>
      </c>
      <c r="E54" s="140" t="s">
        <v>123</v>
      </c>
      <c r="F54" s="346">
        <v>57673585.171999998</v>
      </c>
      <c r="G54" s="347">
        <v>57985834.991999999</v>
      </c>
      <c r="H54" s="347">
        <v>57553628.920000002</v>
      </c>
      <c r="I54" s="346">
        <v>50771287.305600002</v>
      </c>
      <c r="J54" s="329">
        <v>49454168.550000004</v>
      </c>
      <c r="K54" s="348">
        <v>48919101</v>
      </c>
      <c r="L54" s="329">
        <v>48421154.991999999</v>
      </c>
      <c r="M54" s="329">
        <v>47035942</v>
      </c>
      <c r="N54" s="329">
        <v>56107933</v>
      </c>
    </row>
    <row r="55" spans="1:14">
      <c r="A55" s="123" t="s">
        <v>137</v>
      </c>
      <c r="B55" s="122" t="s">
        <v>136</v>
      </c>
      <c r="C55" s="122" t="s">
        <v>65</v>
      </c>
      <c r="D55" s="122" t="s">
        <v>127</v>
      </c>
      <c r="E55" s="140" t="s">
        <v>123</v>
      </c>
      <c r="F55" s="349"/>
      <c r="G55" s="349"/>
      <c r="H55" s="349"/>
      <c r="I55" s="349"/>
      <c r="J55" s="329">
        <v>13647168.569599999</v>
      </c>
      <c r="K55" s="348">
        <v>18790856</v>
      </c>
      <c r="L55" s="329">
        <v>19991654</v>
      </c>
      <c r="M55" s="349"/>
      <c r="N55" s="330"/>
    </row>
    <row r="56" spans="1:14">
      <c r="A56" s="122" t="s">
        <v>241</v>
      </c>
      <c r="B56" s="122" t="s">
        <v>136</v>
      </c>
      <c r="C56" s="122" t="s">
        <v>65</v>
      </c>
      <c r="D56" s="122" t="s">
        <v>127</v>
      </c>
      <c r="E56" s="140" t="s">
        <v>123</v>
      </c>
      <c r="F56" s="346">
        <v>206735860.20249784</v>
      </c>
      <c r="G56" s="347">
        <v>195946645</v>
      </c>
      <c r="H56" s="347">
        <v>198539165.71724913</v>
      </c>
      <c r="I56" s="346">
        <v>195837808</v>
      </c>
      <c r="J56" s="329">
        <v>209962871</v>
      </c>
      <c r="K56" s="348">
        <v>199851708</v>
      </c>
      <c r="L56" s="329">
        <v>195567016</v>
      </c>
      <c r="M56" s="329">
        <v>188101221</v>
      </c>
      <c r="N56" s="329">
        <v>178510748</v>
      </c>
    </row>
    <row r="57" spans="1:14">
      <c r="A57" s="122" t="s">
        <v>242</v>
      </c>
      <c r="B57" s="122" t="s">
        <v>141</v>
      </c>
      <c r="C57" s="122" t="s">
        <v>65</v>
      </c>
      <c r="D57" s="122" t="s">
        <v>127</v>
      </c>
      <c r="E57" s="140" t="s">
        <v>123</v>
      </c>
      <c r="F57" s="346">
        <v>147182556.90064311</v>
      </c>
      <c r="G57" s="347">
        <v>146179122.79906699</v>
      </c>
      <c r="H57" s="347">
        <v>156782819.94279838</v>
      </c>
      <c r="I57" s="346">
        <v>156856994.13410389</v>
      </c>
      <c r="J57" s="329">
        <v>147225692.85760003</v>
      </c>
      <c r="K57" s="348">
        <v>148607566</v>
      </c>
      <c r="L57" s="329">
        <v>143483197.81519997</v>
      </c>
      <c r="M57" s="329">
        <v>116723821</v>
      </c>
      <c r="N57" s="329">
        <v>111300517</v>
      </c>
    </row>
    <row r="58" spans="1:14">
      <c r="A58" s="122" t="s">
        <v>243</v>
      </c>
      <c r="B58" s="122" t="s">
        <v>143</v>
      </c>
      <c r="C58" s="122" t="s">
        <v>65</v>
      </c>
      <c r="D58" s="122" t="s">
        <v>127</v>
      </c>
      <c r="E58" s="140" t="s">
        <v>123</v>
      </c>
      <c r="F58" s="346">
        <v>61470375</v>
      </c>
      <c r="G58" s="347">
        <v>61757600.556036375</v>
      </c>
      <c r="H58" s="347">
        <v>58817861.481818184</v>
      </c>
      <c r="I58" s="346">
        <v>51760309.036352634</v>
      </c>
      <c r="J58" s="329">
        <v>43015949.199999996</v>
      </c>
      <c r="K58" s="348">
        <v>47041757</v>
      </c>
      <c r="L58" s="329">
        <v>44780078.731131718</v>
      </c>
      <c r="M58" s="329">
        <v>45096091</v>
      </c>
      <c r="N58" s="329">
        <v>44665097</v>
      </c>
    </row>
    <row r="59" spans="1:14">
      <c r="A59" s="122" t="s">
        <v>144</v>
      </c>
      <c r="B59" s="122" t="s">
        <v>145</v>
      </c>
      <c r="C59" s="122" t="s">
        <v>65</v>
      </c>
      <c r="D59" s="122" t="s">
        <v>127</v>
      </c>
      <c r="E59" s="140" t="s">
        <v>123</v>
      </c>
      <c r="F59" s="346">
        <v>284000511.29040003</v>
      </c>
      <c r="G59" s="347">
        <v>278400403.59000003</v>
      </c>
      <c r="H59" s="347">
        <v>266926148.69999999</v>
      </c>
      <c r="I59" s="346">
        <v>257629306.22118363</v>
      </c>
      <c r="J59" s="329">
        <v>262698742.23639953</v>
      </c>
      <c r="K59" s="348">
        <v>263478370</v>
      </c>
      <c r="L59" s="329">
        <v>242990381.4835549</v>
      </c>
      <c r="M59" s="329">
        <v>227439408</v>
      </c>
      <c r="N59" s="329">
        <v>242931177</v>
      </c>
    </row>
    <row r="60" spans="1:14">
      <c r="A60" s="122" t="s">
        <v>146</v>
      </c>
      <c r="B60" s="122" t="s">
        <v>147</v>
      </c>
      <c r="C60" s="122" t="s">
        <v>65</v>
      </c>
      <c r="D60" s="122" t="s">
        <v>127</v>
      </c>
      <c r="E60" s="140" t="s">
        <v>123</v>
      </c>
      <c r="F60" s="346">
        <v>212756110.19999999</v>
      </c>
      <c r="G60" s="347">
        <v>220918142.36794004</v>
      </c>
      <c r="H60" s="347">
        <v>219067738.65233278</v>
      </c>
      <c r="I60" s="346">
        <v>200497936.5039309</v>
      </c>
      <c r="J60" s="329">
        <v>191668116</v>
      </c>
      <c r="K60" s="348">
        <v>189828845</v>
      </c>
      <c r="L60" s="329">
        <v>173707253.40172067</v>
      </c>
      <c r="M60" s="329">
        <v>186181197</v>
      </c>
      <c r="N60" s="329">
        <v>174364447</v>
      </c>
    </row>
    <row r="61" spans="1:14">
      <c r="A61" s="122" t="s">
        <v>148</v>
      </c>
      <c r="B61" s="122" t="s">
        <v>131</v>
      </c>
      <c r="C61" s="122" t="s">
        <v>81</v>
      </c>
      <c r="D61" s="122" t="s">
        <v>127</v>
      </c>
      <c r="E61" s="140" t="s">
        <v>123</v>
      </c>
      <c r="F61" s="353"/>
      <c r="G61" s="353"/>
      <c r="H61" s="353"/>
      <c r="I61" s="353"/>
      <c r="J61" s="330"/>
      <c r="K61" s="340"/>
      <c r="L61" s="330"/>
      <c r="M61" s="330"/>
      <c r="N61" s="329">
        <v>176219</v>
      </c>
    </row>
    <row r="62" spans="1:14">
      <c r="A62" s="122" t="s">
        <v>150</v>
      </c>
      <c r="B62" s="122" t="s">
        <v>131</v>
      </c>
      <c r="C62" s="122" t="s">
        <v>81</v>
      </c>
      <c r="D62" s="122" t="s">
        <v>127</v>
      </c>
      <c r="E62" s="140" t="s">
        <v>123</v>
      </c>
      <c r="F62" s="353"/>
      <c r="G62" s="353"/>
      <c r="H62" s="353"/>
      <c r="I62" s="353"/>
      <c r="J62" s="330"/>
      <c r="K62" s="340"/>
      <c r="L62" s="330"/>
      <c r="M62" s="330"/>
      <c r="N62" s="329">
        <v>1336305</v>
      </c>
    </row>
    <row r="63" spans="1:14">
      <c r="A63" s="122" t="s">
        <v>151</v>
      </c>
      <c r="B63" s="122" t="s">
        <v>131</v>
      </c>
      <c r="C63" s="122" t="s">
        <v>81</v>
      </c>
      <c r="D63" s="122" t="s">
        <v>127</v>
      </c>
      <c r="E63" s="140" t="s">
        <v>123</v>
      </c>
      <c r="F63" s="353"/>
      <c r="G63" s="353"/>
      <c r="H63" s="353"/>
      <c r="I63" s="353"/>
      <c r="J63" s="330"/>
      <c r="K63" s="340"/>
      <c r="L63" s="330"/>
      <c r="M63" s="330"/>
      <c r="N63" s="329">
        <v>337729</v>
      </c>
    </row>
    <row r="64" spans="1:14">
      <c r="A64" s="122" t="s">
        <v>152</v>
      </c>
      <c r="B64" s="122" t="s">
        <v>131</v>
      </c>
      <c r="C64" s="122" t="s">
        <v>81</v>
      </c>
      <c r="D64" s="122" t="s">
        <v>127</v>
      </c>
      <c r="E64" s="140" t="s">
        <v>123</v>
      </c>
      <c r="F64" s="353"/>
      <c r="G64" s="353"/>
      <c r="H64" s="353"/>
      <c r="I64" s="353"/>
      <c r="J64" s="330"/>
      <c r="K64" s="340"/>
      <c r="L64" s="330"/>
      <c r="M64" s="330"/>
      <c r="N64" s="329">
        <v>24098</v>
      </c>
    </row>
    <row r="65" spans="1:14">
      <c r="A65" s="123" t="s">
        <v>153</v>
      </c>
      <c r="B65" s="122" t="s">
        <v>131</v>
      </c>
      <c r="C65" s="122" t="s">
        <v>81</v>
      </c>
      <c r="D65" s="122" t="s">
        <v>127</v>
      </c>
      <c r="E65" s="140" t="s">
        <v>123</v>
      </c>
      <c r="F65" s="349"/>
      <c r="G65" s="347">
        <v>2874961.5</v>
      </c>
      <c r="H65" s="347">
        <v>3171944.46</v>
      </c>
      <c r="I65" s="346">
        <v>3648073.0999999996</v>
      </c>
      <c r="J65" s="329">
        <v>2362426</v>
      </c>
      <c r="K65" s="348">
        <v>2362426</v>
      </c>
      <c r="L65" s="329">
        <v>3705039.4</v>
      </c>
      <c r="M65" s="329">
        <v>3210178</v>
      </c>
      <c r="N65" s="329">
        <v>3870736</v>
      </c>
    </row>
    <row r="66" spans="1:14">
      <c r="A66" s="122" t="s">
        <v>155</v>
      </c>
      <c r="B66" s="122" t="s">
        <v>147</v>
      </c>
      <c r="C66" s="122" t="s">
        <v>81</v>
      </c>
      <c r="D66" s="122" t="s">
        <v>127</v>
      </c>
      <c r="E66" s="140" t="s">
        <v>123</v>
      </c>
      <c r="F66" s="346">
        <v>1547317.9949748747</v>
      </c>
      <c r="G66" s="347">
        <v>1547317.9949748747</v>
      </c>
      <c r="H66" s="347">
        <v>1507466.76</v>
      </c>
      <c r="I66" s="346">
        <v>1603525.32</v>
      </c>
      <c r="J66" s="329">
        <v>184082</v>
      </c>
      <c r="K66" s="348">
        <v>184082</v>
      </c>
      <c r="L66" s="329">
        <v>55215</v>
      </c>
      <c r="M66" s="329">
        <v>223013</v>
      </c>
      <c r="N66" s="329">
        <v>202320</v>
      </c>
    </row>
    <row r="67" spans="1:14">
      <c r="A67" s="122" t="s">
        <v>156</v>
      </c>
      <c r="B67" s="122" t="s">
        <v>147</v>
      </c>
      <c r="C67" s="122" t="s">
        <v>81</v>
      </c>
      <c r="D67" s="122" t="s">
        <v>127</v>
      </c>
      <c r="E67" s="140" t="s">
        <v>123</v>
      </c>
      <c r="F67" s="346">
        <v>3488264.9147303184</v>
      </c>
      <c r="G67" s="347">
        <v>3488264.9147303184</v>
      </c>
      <c r="H67" s="347">
        <v>3251288.2819999997</v>
      </c>
      <c r="I67" s="346">
        <v>3066400.1860000002</v>
      </c>
      <c r="J67" s="329">
        <v>2625135.2000000002</v>
      </c>
      <c r="K67" s="348">
        <v>2625135.2000000002</v>
      </c>
      <c r="L67" s="329">
        <v>2010684.1</v>
      </c>
      <c r="M67" s="329">
        <v>1642693</v>
      </c>
      <c r="N67" s="329">
        <v>1730747</v>
      </c>
    </row>
    <row r="68" spans="1:14">
      <c r="A68" s="122" t="s">
        <v>157</v>
      </c>
      <c r="B68" s="122" t="s">
        <v>147</v>
      </c>
      <c r="C68" s="122" t="s">
        <v>81</v>
      </c>
      <c r="D68" s="122" t="s">
        <v>127</v>
      </c>
      <c r="E68" s="140" t="s">
        <v>123</v>
      </c>
      <c r="F68" s="346">
        <v>119325.2810720268</v>
      </c>
      <c r="G68" s="347">
        <v>119325.2810720268</v>
      </c>
      <c r="H68" s="347">
        <v>163206.35999999999</v>
      </c>
      <c r="I68" s="346">
        <v>140108.64000000001</v>
      </c>
      <c r="J68" s="329">
        <v>39636</v>
      </c>
      <c r="K68" s="348">
        <v>39636</v>
      </c>
      <c r="L68" s="349"/>
      <c r="M68" s="349"/>
      <c r="N68" s="330"/>
    </row>
    <row r="69" spans="1:14">
      <c r="A69" s="122" t="s">
        <v>158</v>
      </c>
      <c r="B69" s="122" t="s">
        <v>147</v>
      </c>
      <c r="C69" s="122" t="s">
        <v>81</v>
      </c>
      <c r="D69" s="122" t="s">
        <v>127</v>
      </c>
      <c r="E69" s="140" t="s">
        <v>123</v>
      </c>
      <c r="F69" s="346">
        <v>19647.2</v>
      </c>
      <c r="G69" s="347">
        <v>19647.2</v>
      </c>
      <c r="H69" s="347">
        <v>72918</v>
      </c>
      <c r="I69" s="346">
        <v>61425</v>
      </c>
      <c r="J69" s="329">
        <v>95402</v>
      </c>
      <c r="K69" s="348">
        <v>95402</v>
      </c>
      <c r="L69" s="329">
        <v>30888</v>
      </c>
      <c r="M69" s="329">
        <v>48156</v>
      </c>
      <c r="N69" s="329">
        <v>13381</v>
      </c>
    </row>
    <row r="70" spans="1:14">
      <c r="A70" s="122" t="s">
        <v>159</v>
      </c>
      <c r="B70" s="122" t="s">
        <v>147</v>
      </c>
      <c r="C70" s="122" t="s">
        <v>81</v>
      </c>
      <c r="D70" s="122" t="s">
        <v>127</v>
      </c>
      <c r="E70" s="140" t="s">
        <v>123</v>
      </c>
      <c r="F70" s="346">
        <v>2544706.6864120606</v>
      </c>
      <c r="G70" s="347">
        <v>2544706.6864120606</v>
      </c>
      <c r="H70" s="347">
        <v>2659915.0889999997</v>
      </c>
      <c r="I70" s="346">
        <v>2337974.8329999996</v>
      </c>
      <c r="J70" s="329">
        <v>2028780</v>
      </c>
      <c r="K70" s="348">
        <v>2028780</v>
      </c>
      <c r="L70" s="329">
        <v>2233687</v>
      </c>
      <c r="M70" s="329">
        <v>1983998</v>
      </c>
      <c r="N70" s="329">
        <v>1719571</v>
      </c>
    </row>
    <row r="71" spans="1:14">
      <c r="A71" s="122" t="s">
        <v>160</v>
      </c>
      <c r="B71" s="122" t="s">
        <v>147</v>
      </c>
      <c r="C71" s="122" t="s">
        <v>81</v>
      </c>
      <c r="D71" s="122" t="s">
        <v>127</v>
      </c>
      <c r="E71" s="140" t="s">
        <v>123</v>
      </c>
      <c r="F71" s="346">
        <v>1315562.6006700171</v>
      </c>
      <c r="G71" s="347">
        <v>1315562.6006700171</v>
      </c>
      <c r="H71" s="347">
        <v>1371075.6</v>
      </c>
      <c r="I71" s="346">
        <v>850481.64</v>
      </c>
      <c r="J71" s="329">
        <v>41602.400000000001</v>
      </c>
      <c r="K71" s="348">
        <v>41602.400000000001</v>
      </c>
      <c r="L71" s="349"/>
      <c r="M71" s="349"/>
      <c r="N71" s="330"/>
    </row>
    <row r="72" spans="1:14">
      <c r="A72" s="122" t="s">
        <v>161</v>
      </c>
      <c r="B72" s="122" t="s">
        <v>147</v>
      </c>
      <c r="C72" s="122" t="s">
        <v>81</v>
      </c>
      <c r="D72" s="122" t="s">
        <v>127</v>
      </c>
      <c r="E72" s="140" t="s">
        <v>123</v>
      </c>
      <c r="F72" s="346">
        <v>2368493.2103333338</v>
      </c>
      <c r="G72" s="347">
        <v>2368493.2103333338</v>
      </c>
      <c r="H72" s="347">
        <v>2472574.0500000003</v>
      </c>
      <c r="I72" s="346">
        <v>2345023.162</v>
      </c>
      <c r="J72" s="329">
        <v>1961241</v>
      </c>
      <c r="K72" s="348">
        <v>1961241</v>
      </c>
      <c r="L72" s="329">
        <v>2509932.9</v>
      </c>
      <c r="M72" s="329">
        <v>2487196</v>
      </c>
      <c r="N72" s="329">
        <v>1995253</v>
      </c>
    </row>
    <row r="73" spans="1:14">
      <c r="A73" s="122" t="s">
        <v>162</v>
      </c>
      <c r="B73" s="122" t="s">
        <v>147</v>
      </c>
      <c r="C73" s="122" t="s">
        <v>81</v>
      </c>
      <c r="D73" s="122" t="s">
        <v>127</v>
      </c>
      <c r="E73" s="140" t="s">
        <v>123</v>
      </c>
      <c r="F73" s="346">
        <v>913127.5249581238</v>
      </c>
      <c r="G73" s="347">
        <v>913127.5249581238</v>
      </c>
      <c r="H73" s="347">
        <v>69663.600000000006</v>
      </c>
      <c r="I73" s="349"/>
      <c r="J73" s="349"/>
      <c r="K73" s="349"/>
      <c r="L73" s="349"/>
      <c r="M73" s="349"/>
      <c r="N73" s="330"/>
    </row>
    <row r="74" spans="1:14">
      <c r="A74" s="123" t="s">
        <v>163</v>
      </c>
      <c r="B74" s="122" t="s">
        <v>147</v>
      </c>
      <c r="C74" s="122" t="s">
        <v>81</v>
      </c>
      <c r="D74" s="122" t="s">
        <v>127</v>
      </c>
      <c r="E74" s="140" t="s">
        <v>123</v>
      </c>
      <c r="F74" s="349"/>
      <c r="G74" s="349"/>
      <c r="H74" s="349"/>
      <c r="I74" s="349"/>
      <c r="J74" s="329">
        <v>162725.20000000001</v>
      </c>
      <c r="K74" s="348">
        <v>162725.20000000001</v>
      </c>
      <c r="L74" s="349"/>
      <c r="M74" s="349"/>
      <c r="N74" s="330"/>
    </row>
    <row r="75" spans="1:14">
      <c r="A75" s="227" t="s">
        <v>165</v>
      </c>
      <c r="B75" s="227" t="s">
        <v>147</v>
      </c>
      <c r="C75" s="227" t="s">
        <v>81</v>
      </c>
      <c r="D75" s="227" t="s">
        <v>127</v>
      </c>
      <c r="E75" s="229" t="s">
        <v>123</v>
      </c>
      <c r="F75" s="346">
        <v>109314.6</v>
      </c>
      <c r="G75" s="347">
        <v>109314.6</v>
      </c>
      <c r="H75" s="347">
        <v>126352.8</v>
      </c>
      <c r="I75" s="346">
        <v>108536.40000000001</v>
      </c>
      <c r="J75" s="329"/>
      <c r="K75" s="348"/>
      <c r="L75" s="329">
        <v>144151</v>
      </c>
      <c r="M75" s="329">
        <v>85487</v>
      </c>
      <c r="N75" s="329">
        <v>52714</v>
      </c>
    </row>
    <row r="76" spans="1:14">
      <c r="A76" s="230" t="s">
        <v>254</v>
      </c>
      <c r="B76" s="141"/>
      <c r="C76" s="141"/>
      <c r="D76" s="141"/>
      <c r="E76" s="141"/>
      <c r="F76" s="351">
        <f>SUM(F49:F75)</f>
        <v>1266963225.1766567</v>
      </c>
      <c r="G76" s="351">
        <f>SUM(G49:G75)</f>
        <v>1243930404.8386071</v>
      </c>
      <c r="H76" s="351">
        <f t="shared" ref="H76:L76" si="5">SUM(H49:H75)</f>
        <v>1234732972.591115</v>
      </c>
      <c r="I76" s="351">
        <f t="shared" si="5"/>
        <v>1161299733.1355076</v>
      </c>
      <c r="J76" s="351">
        <f t="shared" si="5"/>
        <v>1140481225.4515998</v>
      </c>
      <c r="K76" s="351">
        <f t="shared" si="5"/>
        <v>1153387174.8000002</v>
      </c>
      <c r="L76" s="351">
        <f t="shared" si="5"/>
        <v>1095806473.4556074</v>
      </c>
      <c r="M76" s="351">
        <f t="shared" ref="M76:N76" si="6">SUM(M49:M75)</f>
        <v>1109816992</v>
      </c>
      <c r="N76" s="351">
        <f t="shared" si="6"/>
        <v>1100429064</v>
      </c>
    </row>
    <row r="77" spans="1:14">
      <c r="A77" s="124" t="s">
        <v>166</v>
      </c>
      <c r="B77" s="66"/>
      <c r="C77" s="66"/>
      <c r="D77" s="66"/>
      <c r="E77" s="66"/>
      <c r="F77" s="69"/>
      <c r="G77" s="69"/>
      <c r="H77" s="69"/>
      <c r="I77" s="69"/>
      <c r="J77" s="134"/>
      <c r="K77" s="135"/>
      <c r="L77" s="134"/>
      <c r="M77" s="134"/>
      <c r="N77" s="136"/>
    </row>
    <row r="78" spans="1:14">
      <c r="A78" s="122" t="s">
        <v>167</v>
      </c>
      <c r="B78" s="122" t="s">
        <v>166</v>
      </c>
      <c r="C78" s="122" t="s">
        <v>65</v>
      </c>
      <c r="D78" s="122" t="s">
        <v>166</v>
      </c>
      <c r="E78" s="140" t="s">
        <v>123</v>
      </c>
      <c r="F78" s="347">
        <v>22457868.800000001</v>
      </c>
      <c r="G78" s="347">
        <v>34571751</v>
      </c>
      <c r="H78" s="347">
        <v>45156750.531405836</v>
      </c>
      <c r="I78" s="346">
        <v>59448921</v>
      </c>
      <c r="J78" s="329">
        <v>61926728</v>
      </c>
      <c r="K78" s="349"/>
      <c r="L78" s="349"/>
      <c r="M78" s="349"/>
      <c r="N78" s="330"/>
    </row>
    <row r="79" spans="1:14">
      <c r="A79" s="122" t="s">
        <v>168</v>
      </c>
      <c r="B79" s="122" t="s">
        <v>166</v>
      </c>
      <c r="C79" s="122" t="s">
        <v>65</v>
      </c>
      <c r="D79" s="122" t="s">
        <v>166</v>
      </c>
      <c r="E79" s="140" t="s">
        <v>123</v>
      </c>
      <c r="F79" s="347">
        <v>4581223.3000000007</v>
      </c>
      <c r="G79" s="349"/>
      <c r="H79" s="349"/>
      <c r="I79" s="349"/>
      <c r="J79" s="349"/>
      <c r="K79" s="349"/>
      <c r="L79" s="349"/>
      <c r="M79" s="349"/>
      <c r="N79" s="330"/>
    </row>
    <row r="80" spans="1:14">
      <c r="A80" s="227" t="s">
        <v>169</v>
      </c>
      <c r="B80" s="227" t="s">
        <v>166</v>
      </c>
      <c r="C80" s="227" t="s">
        <v>65</v>
      </c>
      <c r="D80" s="227" t="s">
        <v>166</v>
      </c>
      <c r="E80" s="229" t="s">
        <v>123</v>
      </c>
      <c r="F80" s="347">
        <v>16117946.6</v>
      </c>
      <c r="G80" s="347">
        <v>19129945</v>
      </c>
      <c r="H80" s="347">
        <v>27933147.140079997</v>
      </c>
      <c r="I80" s="346">
        <v>32765220.5</v>
      </c>
      <c r="J80" s="329">
        <v>24119270.899999999</v>
      </c>
      <c r="K80" s="349"/>
      <c r="L80" s="349"/>
      <c r="M80" s="349"/>
      <c r="N80" s="330"/>
    </row>
    <row r="81" spans="1:14">
      <c r="A81" s="230" t="s">
        <v>255</v>
      </c>
      <c r="B81" s="141"/>
      <c r="C81" s="141"/>
      <c r="D81" s="141"/>
      <c r="E81" s="141"/>
      <c r="F81" s="351">
        <f>SUM(F78:F80)</f>
        <v>43157038.700000003</v>
      </c>
      <c r="G81" s="351">
        <f t="shared" ref="G81:J81" si="7">SUM(G78:G80)</f>
        <v>53701696</v>
      </c>
      <c r="H81" s="351">
        <f t="shared" si="7"/>
        <v>73089897.671485841</v>
      </c>
      <c r="I81" s="351">
        <f t="shared" si="7"/>
        <v>92214141.5</v>
      </c>
      <c r="J81" s="351">
        <f t="shared" si="7"/>
        <v>86045998.900000006</v>
      </c>
      <c r="K81" s="351"/>
      <c r="L81" s="351"/>
      <c r="M81" s="351"/>
      <c r="N81" s="330"/>
    </row>
    <row r="82" spans="1:14">
      <c r="A82" s="124" t="s">
        <v>170</v>
      </c>
      <c r="B82" s="66"/>
      <c r="C82" s="66"/>
      <c r="D82" s="66"/>
      <c r="E82" s="66"/>
      <c r="F82" s="69"/>
      <c r="G82" s="69"/>
      <c r="H82" s="69"/>
      <c r="I82" s="69"/>
      <c r="J82" s="134"/>
      <c r="K82" s="135"/>
      <c r="L82" s="134"/>
      <c r="M82" s="134"/>
      <c r="N82" s="136"/>
    </row>
    <row r="83" spans="1:14">
      <c r="A83" s="122" t="s">
        <v>171</v>
      </c>
      <c r="B83" s="122" t="s">
        <v>172</v>
      </c>
      <c r="C83" s="122" t="s">
        <v>65</v>
      </c>
      <c r="D83" s="122" t="s">
        <v>173</v>
      </c>
      <c r="E83" s="140" t="s">
        <v>123</v>
      </c>
      <c r="F83" s="346">
        <v>5102914.55</v>
      </c>
      <c r="G83" s="347">
        <v>5148986.8</v>
      </c>
      <c r="H83" s="347">
        <v>6060531</v>
      </c>
      <c r="I83" s="346">
        <v>5669858</v>
      </c>
      <c r="J83" s="329">
        <v>3993114</v>
      </c>
      <c r="K83" s="348">
        <v>3857455</v>
      </c>
      <c r="L83" s="329">
        <v>4324428</v>
      </c>
      <c r="M83" s="329">
        <v>4174893</v>
      </c>
      <c r="N83" s="329">
        <v>3519384.4</v>
      </c>
    </row>
    <row r="84" spans="1:14">
      <c r="A84" s="123" t="s">
        <v>174</v>
      </c>
      <c r="B84" s="122" t="s">
        <v>175</v>
      </c>
      <c r="C84" s="122" t="s">
        <v>65</v>
      </c>
      <c r="D84" s="122" t="s">
        <v>173</v>
      </c>
      <c r="E84" s="140" t="s">
        <v>123</v>
      </c>
      <c r="F84" s="349"/>
      <c r="G84" s="349"/>
      <c r="H84" s="347">
        <v>337265.1</v>
      </c>
      <c r="I84" s="346">
        <v>1073976.8999999999</v>
      </c>
      <c r="J84" s="329">
        <v>1109350</v>
      </c>
      <c r="K84" s="348">
        <v>1229707</v>
      </c>
      <c r="L84" s="329">
        <v>1206823.3879999998</v>
      </c>
      <c r="M84" s="329">
        <v>32252</v>
      </c>
      <c r="N84" s="330"/>
    </row>
    <row r="85" spans="1:14">
      <c r="A85" s="123" t="s">
        <v>177</v>
      </c>
      <c r="B85" s="122" t="s">
        <v>178</v>
      </c>
      <c r="C85" s="122" t="s">
        <v>65</v>
      </c>
      <c r="D85" s="122" t="s">
        <v>173</v>
      </c>
      <c r="E85" s="140" t="s">
        <v>123</v>
      </c>
      <c r="F85" s="349"/>
      <c r="G85" s="349"/>
      <c r="H85" s="347">
        <v>1514684.7</v>
      </c>
      <c r="I85" s="346">
        <v>1209734.7</v>
      </c>
      <c r="J85" s="329">
        <v>1872853</v>
      </c>
      <c r="K85" s="348">
        <v>3452153</v>
      </c>
      <c r="L85" s="329">
        <v>3461426.46</v>
      </c>
      <c r="M85" s="329">
        <v>3280957</v>
      </c>
      <c r="N85" s="329">
        <v>3385139.6</v>
      </c>
    </row>
    <row r="86" spans="1:14">
      <c r="A86" s="123" t="s">
        <v>180</v>
      </c>
      <c r="B86" s="122" t="s">
        <v>181</v>
      </c>
      <c r="C86" s="122" t="s">
        <v>182</v>
      </c>
      <c r="D86" s="122" t="s">
        <v>173</v>
      </c>
      <c r="E86" s="140" t="s">
        <v>123</v>
      </c>
      <c r="F86" s="349"/>
      <c r="G86" s="349"/>
      <c r="H86" s="347">
        <v>44020082.399999999</v>
      </c>
      <c r="I86" s="346">
        <v>24972092.350000001</v>
      </c>
      <c r="J86" s="329">
        <v>21236741</v>
      </c>
      <c r="K86" s="348">
        <v>26585038</v>
      </c>
      <c r="L86" s="329">
        <v>28189744.800000001</v>
      </c>
      <c r="M86" s="329">
        <v>28597329</v>
      </c>
      <c r="N86" s="329">
        <v>27179475</v>
      </c>
    </row>
    <row r="87" spans="1:14">
      <c r="A87" s="122" t="s">
        <v>183</v>
      </c>
      <c r="B87" s="122" t="s">
        <v>181</v>
      </c>
      <c r="C87" s="122" t="s">
        <v>65</v>
      </c>
      <c r="D87" s="122" t="s">
        <v>173</v>
      </c>
      <c r="E87" s="140" t="s">
        <v>123</v>
      </c>
      <c r="F87" s="346">
        <v>676246135.54905999</v>
      </c>
      <c r="G87" s="347">
        <v>671967467.18907523</v>
      </c>
      <c r="H87" s="347">
        <v>594118115.39231992</v>
      </c>
      <c r="I87" s="346">
        <v>566784810.42260003</v>
      </c>
      <c r="J87" s="329">
        <v>459154838.42347479</v>
      </c>
      <c r="K87" s="348">
        <v>500015973</v>
      </c>
      <c r="L87" s="329">
        <v>517117358.37228</v>
      </c>
      <c r="M87" s="329">
        <v>528616269</v>
      </c>
      <c r="N87" s="329">
        <v>507656492.49269527</v>
      </c>
    </row>
    <row r="88" spans="1:14">
      <c r="A88" s="122" t="s">
        <v>184</v>
      </c>
      <c r="B88" s="122" t="s">
        <v>181</v>
      </c>
      <c r="C88" s="122" t="s">
        <v>65</v>
      </c>
      <c r="D88" s="122" t="s">
        <v>173</v>
      </c>
      <c r="E88" s="140" t="s">
        <v>123</v>
      </c>
      <c r="F88" s="346">
        <v>38336691</v>
      </c>
      <c r="G88" s="347">
        <v>35187667.799999997</v>
      </c>
      <c r="H88" s="347">
        <v>34914451.799999997</v>
      </c>
      <c r="I88" s="346">
        <v>30376473.405544899</v>
      </c>
      <c r="J88" s="329">
        <v>18447780</v>
      </c>
      <c r="K88" s="348">
        <v>6400793</v>
      </c>
      <c r="L88" s="349"/>
      <c r="M88" s="349"/>
      <c r="N88" s="330"/>
    </row>
    <row r="89" spans="1:14">
      <c r="A89" s="123" t="s">
        <v>185</v>
      </c>
      <c r="B89" s="122" t="s">
        <v>181</v>
      </c>
      <c r="C89" s="122" t="s">
        <v>65</v>
      </c>
      <c r="D89" s="122" t="s">
        <v>173</v>
      </c>
      <c r="E89" s="140" t="s">
        <v>123</v>
      </c>
      <c r="F89" s="349"/>
      <c r="G89" s="349"/>
      <c r="H89" s="349"/>
      <c r="I89" s="349"/>
      <c r="J89" s="329">
        <v>1304131</v>
      </c>
      <c r="K89" s="349"/>
      <c r="L89" s="349"/>
      <c r="M89" s="349"/>
      <c r="N89" s="330"/>
    </row>
    <row r="90" spans="1:14">
      <c r="A90" s="122" t="s">
        <v>187</v>
      </c>
      <c r="B90" s="122" t="s">
        <v>181</v>
      </c>
      <c r="C90" s="122" t="s">
        <v>65</v>
      </c>
      <c r="D90" s="122" t="s">
        <v>173</v>
      </c>
      <c r="E90" s="140" t="s">
        <v>123</v>
      </c>
      <c r="F90" s="346">
        <v>47644046.675999999</v>
      </c>
      <c r="G90" s="347">
        <v>43996802.361671999</v>
      </c>
      <c r="H90" s="347">
        <v>38033662.861000001</v>
      </c>
      <c r="I90" s="346">
        <v>31932073.198000003</v>
      </c>
      <c r="J90" s="329">
        <v>19904131.644396</v>
      </c>
      <c r="K90" s="348">
        <v>20690338.310000002</v>
      </c>
      <c r="L90" s="329">
        <v>26445843.600000001</v>
      </c>
      <c r="M90" s="329">
        <v>21442440</v>
      </c>
      <c r="N90" s="329">
        <v>20635352</v>
      </c>
    </row>
    <row r="91" spans="1:14">
      <c r="A91" s="122" t="s">
        <v>188</v>
      </c>
      <c r="B91" s="122" t="s">
        <v>181</v>
      </c>
      <c r="C91" s="122" t="s">
        <v>65</v>
      </c>
      <c r="D91" s="122" t="s">
        <v>173</v>
      </c>
      <c r="E91" s="140" t="s">
        <v>123</v>
      </c>
      <c r="F91" s="346">
        <v>151359268.59999999</v>
      </c>
      <c r="G91" s="347">
        <v>151445344.16214901</v>
      </c>
      <c r="H91" s="347">
        <v>149334741</v>
      </c>
      <c r="I91" s="346">
        <v>132251013.08941251</v>
      </c>
      <c r="J91" s="329">
        <v>97017142.259744003</v>
      </c>
      <c r="K91" s="348">
        <v>111719705</v>
      </c>
      <c r="L91" s="329">
        <v>122259610</v>
      </c>
      <c r="M91" s="329">
        <v>129176000</v>
      </c>
      <c r="N91" s="329">
        <v>120596485</v>
      </c>
    </row>
    <row r="92" spans="1:14">
      <c r="A92" s="122" t="s">
        <v>189</v>
      </c>
      <c r="B92" s="122" t="s">
        <v>181</v>
      </c>
      <c r="C92" s="122" t="s">
        <v>81</v>
      </c>
      <c r="D92" s="122" t="s">
        <v>173</v>
      </c>
      <c r="E92" s="140" t="s">
        <v>123</v>
      </c>
      <c r="F92" s="330"/>
      <c r="G92" s="330"/>
      <c r="H92" s="330"/>
      <c r="I92" s="330"/>
      <c r="J92" s="330"/>
      <c r="K92" s="330"/>
      <c r="L92" s="330"/>
      <c r="M92" s="329">
        <v>4278696</v>
      </c>
      <c r="N92" s="329">
        <v>3785939</v>
      </c>
    </row>
    <row r="93" spans="1:14">
      <c r="A93" s="122" t="s">
        <v>190</v>
      </c>
      <c r="B93" s="122" t="s">
        <v>181</v>
      </c>
      <c r="C93" s="122" t="s">
        <v>83</v>
      </c>
      <c r="D93" s="122" t="s">
        <v>173</v>
      </c>
      <c r="E93" s="140" t="s">
        <v>123</v>
      </c>
      <c r="F93" s="346">
        <v>12463785.16</v>
      </c>
      <c r="G93" s="347">
        <v>10394890.92</v>
      </c>
      <c r="H93" s="347">
        <v>8773427.8800000008</v>
      </c>
      <c r="I93" s="346">
        <v>7423064.2000000002</v>
      </c>
      <c r="J93" s="329">
        <v>4719027</v>
      </c>
      <c r="K93" s="348">
        <v>4477783.3970759995</v>
      </c>
      <c r="L93" s="329">
        <v>4387226</v>
      </c>
      <c r="M93" s="329">
        <v>3013320</v>
      </c>
      <c r="N93" s="329">
        <v>2290069</v>
      </c>
    </row>
    <row r="94" spans="1:14">
      <c r="A94" s="122" t="s">
        <v>191</v>
      </c>
      <c r="B94" s="122" t="s">
        <v>181</v>
      </c>
      <c r="C94" s="122" t="s">
        <v>83</v>
      </c>
      <c r="D94" s="122" t="s">
        <v>173</v>
      </c>
      <c r="E94" s="140" t="s">
        <v>123</v>
      </c>
      <c r="F94" s="346">
        <v>917877.60000000009</v>
      </c>
      <c r="G94" s="347">
        <v>934770.60000000009</v>
      </c>
      <c r="H94" s="347">
        <v>840711.96</v>
      </c>
      <c r="I94" s="346">
        <v>685810.16</v>
      </c>
      <c r="J94" s="329">
        <v>557628.19999999995</v>
      </c>
      <c r="K94" s="348">
        <v>691005.76555200003</v>
      </c>
      <c r="L94" s="329">
        <v>621780.60000000009</v>
      </c>
      <c r="M94" s="329">
        <v>515681</v>
      </c>
      <c r="N94" s="329">
        <v>505926</v>
      </c>
    </row>
    <row r="95" spans="1:14">
      <c r="A95" s="227" t="s">
        <v>192</v>
      </c>
      <c r="B95" s="227" t="s">
        <v>181</v>
      </c>
      <c r="C95" s="227" t="s">
        <v>83</v>
      </c>
      <c r="D95" s="227" t="s">
        <v>173</v>
      </c>
      <c r="E95" s="229" t="s">
        <v>123</v>
      </c>
      <c r="F95" s="346">
        <v>504140.2</v>
      </c>
      <c r="G95" s="347">
        <v>1278770.4000000001</v>
      </c>
      <c r="H95" s="347">
        <v>558223.19999999995</v>
      </c>
      <c r="I95" s="346">
        <v>583428.4</v>
      </c>
      <c r="J95" s="329">
        <v>458795.2</v>
      </c>
      <c r="K95" s="348">
        <v>361853.62138800003</v>
      </c>
      <c r="L95" s="329">
        <v>458795.2</v>
      </c>
      <c r="M95" s="330"/>
      <c r="N95" s="330"/>
    </row>
    <row r="96" spans="1:14">
      <c r="A96" s="233" t="s">
        <v>256</v>
      </c>
      <c r="B96" s="216"/>
      <c r="C96" s="216"/>
      <c r="D96" s="216"/>
      <c r="E96" s="216"/>
      <c r="F96" s="352">
        <f>SUM(F83:F95)</f>
        <v>932574859.33506</v>
      </c>
      <c r="G96" s="352">
        <f t="shared" ref="G96:L96" si="8">SUM(G83:G95)</f>
        <v>920354700.23289621</v>
      </c>
      <c r="H96" s="352">
        <f t="shared" si="8"/>
        <v>878505897.29332006</v>
      </c>
      <c r="I96" s="352">
        <f t="shared" si="8"/>
        <v>802962334.82555747</v>
      </c>
      <c r="J96" s="352">
        <f t="shared" si="8"/>
        <v>629775531.72761488</v>
      </c>
      <c r="K96" s="352">
        <f t="shared" si="8"/>
        <v>679481805.09401596</v>
      </c>
      <c r="L96" s="352">
        <f t="shared" si="8"/>
        <v>708473036.4202801</v>
      </c>
      <c r="M96" s="352">
        <f>SUM(M83:M95)</f>
        <v>723127837</v>
      </c>
      <c r="N96" s="352">
        <f>SUM(N83:N95)</f>
        <v>689554262.49269533</v>
      </c>
    </row>
    <row r="97" spans="1:14">
      <c r="A97" s="234" t="s">
        <v>257</v>
      </c>
      <c r="B97" s="157"/>
      <c r="C97" s="157"/>
      <c r="D97" s="157"/>
      <c r="E97" s="157"/>
      <c r="F97" s="352">
        <f>F76+F81+F96</f>
        <v>2242695123.2117167</v>
      </c>
      <c r="G97" s="352">
        <f t="shared" ref="G97:L97" si="9">G76+G81+G96</f>
        <v>2217986801.0715032</v>
      </c>
      <c r="H97" s="352">
        <f t="shared" si="9"/>
        <v>2186328767.5559211</v>
      </c>
      <c r="I97" s="352">
        <f t="shared" si="9"/>
        <v>2056476209.4610651</v>
      </c>
      <c r="J97" s="352">
        <f t="shared" si="9"/>
        <v>1856302756.0792148</v>
      </c>
      <c r="K97" s="352">
        <f t="shared" si="9"/>
        <v>1832868979.8940163</v>
      </c>
      <c r="L97" s="352">
        <f t="shared" si="9"/>
        <v>1804279509.8758874</v>
      </c>
      <c r="M97" s="352">
        <f>M76+M81+M96</f>
        <v>1832944829</v>
      </c>
      <c r="N97" s="352">
        <f>N76+N81+N96</f>
        <v>1789983326.4926953</v>
      </c>
    </row>
  </sheetData>
  <sheetProtection algorithmName="SHA-512" hashValue="rWjqbEPM1oGP2lBR6jMZqZ4wY/uPAI7PsrKv6TMnisTAGixQxOSuLX1FYYVFy08eeadNlCBcbT+qQMA8ldQFeQ==" saltValue="bzDXFm8Z5HQXv0nAM/Gl+w==" spinCount="100000" sheet="1" objects="1" scenarios="1"/>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1A506-3917-409B-9799-6148B20E8905}">
  <sheetPr>
    <tabColor rgb="FF8EA9DB"/>
  </sheetPr>
  <dimension ref="A2:N57"/>
  <sheetViews>
    <sheetView zoomScaleNormal="100" workbookViewId="0">
      <selection activeCell="B1" sqref="B1"/>
    </sheetView>
  </sheetViews>
  <sheetFormatPr defaultRowHeight="14.45"/>
  <cols>
    <col min="1" max="1" width="48.7109375" customWidth="1"/>
    <col min="2" max="14" width="18.7109375" customWidth="1"/>
  </cols>
  <sheetData>
    <row r="2" spans="1:14">
      <c r="B2" s="1" t="str">
        <f>'[2]2024 Facilities List'!B2</f>
        <v>2025 OUR IMPRINT REPORT | FY 2024</v>
      </c>
    </row>
    <row r="3" spans="1:14" ht="17.100000000000001">
      <c r="B3" s="289" t="s">
        <v>4</v>
      </c>
      <c r="C3" s="59" t="str">
        <f>'0. Table of Contents'!B4</f>
        <v>Last updated: 2025-06-06</v>
      </c>
    </row>
    <row r="5" spans="1:14" ht="20.100000000000001" customHeight="1">
      <c r="A5" s="21" t="s">
        <v>258</v>
      </c>
    </row>
    <row r="6" spans="1:14" ht="18.600000000000001">
      <c r="A6" s="390" t="s">
        <v>54</v>
      </c>
      <c r="B6" s="100">
        <v>2016</v>
      </c>
      <c r="C6" s="100">
        <v>2017</v>
      </c>
      <c r="D6" s="100">
        <v>2018</v>
      </c>
      <c r="E6" s="100">
        <v>2019</v>
      </c>
      <c r="F6" s="100">
        <v>2020</v>
      </c>
      <c r="G6" s="401">
        <v>2021</v>
      </c>
      <c r="H6" s="401"/>
      <c r="I6" s="401">
        <v>2022</v>
      </c>
      <c r="J6" s="401"/>
      <c r="K6" s="401">
        <v>2023</v>
      </c>
      <c r="L6" s="401"/>
      <c r="M6" s="401">
        <v>2024</v>
      </c>
      <c r="N6" s="401"/>
    </row>
    <row r="7" spans="1:14" ht="63.95" customHeight="1">
      <c r="A7" s="400"/>
      <c r="B7" s="115" t="s">
        <v>259</v>
      </c>
      <c r="C7" s="115" t="s">
        <v>259</v>
      </c>
      <c r="D7" s="115" t="s">
        <v>259</v>
      </c>
      <c r="E7" s="115" t="s">
        <v>259</v>
      </c>
      <c r="F7" s="115" t="s">
        <v>259</v>
      </c>
      <c r="G7" s="115" t="s">
        <v>260</v>
      </c>
      <c r="H7" s="115" t="s">
        <v>259</v>
      </c>
      <c r="I7" s="115" t="s">
        <v>260</v>
      </c>
      <c r="J7" s="115" t="s">
        <v>259</v>
      </c>
      <c r="K7" s="115" t="s">
        <v>260</v>
      </c>
      <c r="L7" s="115" t="s">
        <v>261</v>
      </c>
      <c r="M7" s="115" t="s">
        <v>260</v>
      </c>
      <c r="N7" s="115" t="s">
        <v>261</v>
      </c>
    </row>
    <row r="8" spans="1:14" ht="15.6">
      <c r="A8" s="206" t="s">
        <v>245</v>
      </c>
      <c r="B8" s="202">
        <f>SUM(B9:B57)</f>
        <v>8082539.944444444</v>
      </c>
      <c r="C8" s="202">
        <f t="shared" ref="C8:J8" si="0">SUM(C9:C57)</f>
        <v>13547088.888888888</v>
      </c>
      <c r="D8" s="202">
        <f t="shared" si="0"/>
        <v>6237760</v>
      </c>
      <c r="E8" s="202">
        <f t="shared" si="0"/>
        <v>7981731</v>
      </c>
      <c r="F8" s="202">
        <f t="shared" si="0"/>
        <v>9228000.916666666</v>
      </c>
      <c r="G8" s="202">
        <f t="shared" si="0"/>
        <v>51172004.394517399</v>
      </c>
      <c r="H8" s="202">
        <f t="shared" si="0"/>
        <v>6678904.166666666</v>
      </c>
      <c r="I8" s="202">
        <f t="shared" si="0"/>
        <v>61872485</v>
      </c>
      <c r="J8" s="202">
        <f t="shared" si="0"/>
        <v>6037487.111111111</v>
      </c>
      <c r="K8" s="202">
        <f>SUM(K9:K57)</f>
        <v>197503220</v>
      </c>
      <c r="L8" s="354">
        <f>SUM(L9:L57)</f>
        <v>9313897</v>
      </c>
      <c r="M8" s="202">
        <f t="shared" ref="M8:N8" si="1">SUM(M9:M57)</f>
        <v>268899113.97555566</v>
      </c>
      <c r="N8" s="202">
        <f t="shared" si="1"/>
        <v>10248550.833333334</v>
      </c>
    </row>
    <row r="9" spans="1:14">
      <c r="A9" s="116" t="s">
        <v>62</v>
      </c>
      <c r="B9" s="117"/>
      <c r="C9" s="117"/>
      <c r="D9" s="117"/>
      <c r="E9" s="117"/>
      <c r="F9" s="117"/>
      <c r="G9" s="117"/>
      <c r="H9" s="117"/>
      <c r="I9" s="117"/>
      <c r="J9" s="117"/>
      <c r="K9" s="272"/>
      <c r="L9" s="117"/>
      <c r="M9" s="272"/>
      <c r="N9" s="118"/>
    </row>
    <row r="10" spans="1:14">
      <c r="A10" s="119" t="s">
        <v>86</v>
      </c>
      <c r="B10" s="120"/>
      <c r="C10" s="120"/>
      <c r="D10" s="120"/>
      <c r="E10" s="120"/>
      <c r="F10" s="120"/>
      <c r="G10" s="117"/>
      <c r="H10" s="117"/>
      <c r="I10" s="120"/>
      <c r="J10" s="120"/>
      <c r="K10" s="271"/>
      <c r="L10" s="120"/>
      <c r="M10" s="120"/>
      <c r="N10" s="121"/>
    </row>
    <row r="11" spans="1:14">
      <c r="A11" s="122" t="s">
        <v>92</v>
      </c>
      <c r="B11" s="65"/>
      <c r="C11" s="65"/>
      <c r="D11" s="65"/>
      <c r="E11" s="65"/>
      <c r="F11" s="65"/>
      <c r="G11" s="65"/>
      <c r="H11" s="65"/>
      <c r="I11" s="65"/>
      <c r="J11" s="65"/>
      <c r="K11" s="101">
        <v>78292800</v>
      </c>
      <c r="L11" s="144"/>
      <c r="M11" s="329">
        <v>68742600</v>
      </c>
      <c r="N11" s="329"/>
    </row>
    <row r="12" spans="1:14">
      <c r="A12" s="122" t="s">
        <v>93</v>
      </c>
      <c r="B12" s="65"/>
      <c r="C12" s="65"/>
      <c r="D12" s="65"/>
      <c r="E12" s="65"/>
      <c r="F12" s="65"/>
      <c r="G12" s="65"/>
      <c r="H12" s="65"/>
      <c r="I12" s="102">
        <v>856077</v>
      </c>
      <c r="J12" s="102"/>
      <c r="K12" s="101">
        <v>1300811</v>
      </c>
      <c r="L12" s="144"/>
      <c r="M12" s="329">
        <v>2039025.7937932203</v>
      </c>
      <c r="N12" s="329"/>
    </row>
    <row r="13" spans="1:14">
      <c r="A13" s="122" t="s">
        <v>94</v>
      </c>
      <c r="B13" s="102">
        <v>5326470.944444444</v>
      </c>
      <c r="C13" s="102">
        <v>7936900</v>
      </c>
      <c r="D13" s="102">
        <v>4958602</v>
      </c>
      <c r="E13" s="102">
        <v>3738538.888888889</v>
      </c>
      <c r="F13" s="102">
        <v>4508027</v>
      </c>
      <c r="G13" s="358"/>
      <c r="H13" s="358"/>
      <c r="I13" s="358"/>
      <c r="J13" s="357"/>
      <c r="K13" s="357"/>
      <c r="L13" s="156"/>
      <c r="M13" s="330"/>
      <c r="N13" s="363"/>
    </row>
    <row r="14" spans="1:14">
      <c r="A14" s="122" t="s">
        <v>97</v>
      </c>
      <c r="B14" s="102"/>
      <c r="C14" s="102"/>
      <c r="D14" s="102"/>
      <c r="E14" s="102"/>
      <c r="F14" s="102"/>
      <c r="G14" s="358"/>
      <c r="H14" s="358"/>
      <c r="I14" s="358"/>
      <c r="J14" s="357"/>
      <c r="K14" s="357"/>
      <c r="L14" s="156"/>
      <c r="M14" s="330"/>
      <c r="N14" s="42"/>
    </row>
    <row r="15" spans="1:14">
      <c r="A15" s="122" t="s">
        <v>99</v>
      </c>
      <c r="B15" s="65"/>
      <c r="C15" s="65"/>
      <c r="D15" s="102">
        <v>1200000</v>
      </c>
      <c r="E15" s="102"/>
      <c r="F15" s="102"/>
      <c r="G15" s="65"/>
      <c r="H15" s="65"/>
      <c r="I15" s="65"/>
      <c r="J15" s="65"/>
      <c r="K15" s="101"/>
      <c r="L15" s="144"/>
      <c r="M15" s="329">
        <v>58006166.666666664</v>
      </c>
      <c r="N15" s="329"/>
    </row>
    <row r="16" spans="1:14">
      <c r="A16" s="122" t="s">
        <v>100</v>
      </c>
      <c r="B16" s="102">
        <v>2756069</v>
      </c>
      <c r="C16" s="102">
        <v>5610188.888888889</v>
      </c>
      <c r="D16" s="102"/>
      <c r="E16" s="102">
        <v>3380976.111111111</v>
      </c>
      <c r="F16" s="102">
        <v>3877713.9166666665</v>
      </c>
      <c r="G16" s="102"/>
      <c r="H16" s="102">
        <v>5838408.055555555</v>
      </c>
      <c r="I16" s="65"/>
      <c r="J16" s="102">
        <v>5130858</v>
      </c>
      <c r="K16" s="101"/>
      <c r="L16" s="144">
        <v>6121198</v>
      </c>
      <c r="M16" s="329"/>
      <c r="N16" s="329">
        <v>5826320.833333333</v>
      </c>
    </row>
    <row r="17" spans="1:14">
      <c r="A17" s="122" t="s">
        <v>102</v>
      </c>
      <c r="B17" s="65"/>
      <c r="C17" s="65"/>
      <c r="D17" s="65"/>
      <c r="E17" s="65"/>
      <c r="F17" s="102"/>
      <c r="G17" s="65"/>
      <c r="H17" s="65"/>
      <c r="I17" s="102">
        <v>7148</v>
      </c>
      <c r="J17" s="102"/>
      <c r="K17" s="101">
        <v>264352</v>
      </c>
      <c r="L17" s="144"/>
      <c r="M17" s="329">
        <v>253466.93000000002</v>
      </c>
      <c r="N17" s="329"/>
    </row>
    <row r="18" spans="1:14">
      <c r="A18" s="122" t="s">
        <v>104</v>
      </c>
      <c r="B18" s="65"/>
      <c r="C18" s="65"/>
      <c r="D18" s="65"/>
      <c r="E18" s="65"/>
      <c r="F18" s="65"/>
      <c r="G18" s="65"/>
      <c r="H18" s="65"/>
      <c r="I18" s="102">
        <v>60122</v>
      </c>
      <c r="J18" s="102"/>
      <c r="K18" s="101">
        <v>2263515</v>
      </c>
      <c r="L18" s="144"/>
      <c r="M18" s="329">
        <v>2170310.64</v>
      </c>
      <c r="N18" s="329"/>
    </row>
    <row r="19" spans="1:14">
      <c r="A19" s="122" t="s">
        <v>108</v>
      </c>
      <c r="B19" s="65"/>
      <c r="C19" s="65"/>
      <c r="D19" s="65"/>
      <c r="E19" s="65"/>
      <c r="F19" s="65"/>
      <c r="G19" s="65"/>
      <c r="H19" s="65"/>
      <c r="I19" s="102">
        <v>252650</v>
      </c>
      <c r="J19" s="102"/>
      <c r="K19" s="101">
        <v>2655293</v>
      </c>
      <c r="L19" s="144"/>
      <c r="M19" s="329">
        <v>2685165.2777777775</v>
      </c>
      <c r="N19" s="329"/>
    </row>
    <row r="20" spans="1:14">
      <c r="A20" s="122" t="s">
        <v>110</v>
      </c>
      <c r="B20" s="65"/>
      <c r="C20" s="65"/>
      <c r="D20" s="65"/>
      <c r="E20" s="65"/>
      <c r="F20" s="65"/>
      <c r="G20" s="65"/>
      <c r="H20" s="65"/>
      <c r="I20" s="102"/>
      <c r="J20" s="102"/>
      <c r="K20" s="101"/>
      <c r="L20" s="144"/>
      <c r="M20" s="329">
        <v>586025.27777777775</v>
      </c>
      <c r="N20" s="329"/>
    </row>
    <row r="21" spans="1:14">
      <c r="A21" s="122" t="s">
        <v>112</v>
      </c>
      <c r="B21" s="65"/>
      <c r="C21" s="65"/>
      <c r="D21" s="65"/>
      <c r="E21" s="65"/>
      <c r="F21" s="65"/>
      <c r="G21" s="65"/>
      <c r="H21" s="65"/>
      <c r="I21" s="102"/>
      <c r="J21" s="102"/>
      <c r="K21" s="101">
        <v>769198</v>
      </c>
      <c r="L21" s="144"/>
      <c r="M21" s="329">
        <v>170428.30511016108</v>
      </c>
      <c r="N21" s="329"/>
    </row>
    <row r="22" spans="1:14">
      <c r="A22" s="123" t="s">
        <v>114</v>
      </c>
      <c r="B22" s="358"/>
      <c r="C22" s="358"/>
      <c r="D22" s="358"/>
      <c r="E22" s="358"/>
      <c r="F22" s="358"/>
      <c r="G22" s="358"/>
      <c r="H22" s="358"/>
      <c r="I22" s="150"/>
      <c r="J22" s="150"/>
      <c r="K22" s="357"/>
      <c r="L22" s="156"/>
      <c r="M22" s="329">
        <v>2985367.5</v>
      </c>
      <c r="N22" s="329"/>
    </row>
    <row r="23" spans="1:14">
      <c r="A23" s="122" t="s">
        <v>119</v>
      </c>
      <c r="B23" s="65"/>
      <c r="C23" s="358"/>
      <c r="D23" s="358"/>
      <c r="E23" s="358"/>
      <c r="F23" s="358"/>
      <c r="G23" s="358"/>
      <c r="H23" s="358"/>
      <c r="I23" s="102"/>
      <c r="J23" s="102"/>
      <c r="K23" s="101">
        <v>271581</v>
      </c>
      <c r="L23" s="144"/>
      <c r="M23" s="329">
        <v>702979.52000000014</v>
      </c>
      <c r="N23" s="329"/>
    </row>
    <row r="24" spans="1:14">
      <c r="A24" s="123" t="s">
        <v>120</v>
      </c>
      <c r="B24" s="358"/>
      <c r="C24" s="358"/>
      <c r="D24" s="65"/>
      <c r="E24" s="65"/>
      <c r="F24" s="65"/>
      <c r="G24" s="65"/>
      <c r="H24" s="65"/>
      <c r="I24" s="102">
        <v>30408</v>
      </c>
      <c r="J24" s="102"/>
      <c r="K24" s="101">
        <v>45285</v>
      </c>
      <c r="L24" s="144"/>
      <c r="M24" s="329">
        <v>14322.231096618763</v>
      </c>
      <c r="N24" s="329"/>
    </row>
    <row r="25" spans="1:14">
      <c r="A25" s="124" t="s">
        <v>123</v>
      </c>
      <c r="B25" s="125"/>
      <c r="C25" s="125"/>
      <c r="D25" s="125"/>
      <c r="E25" s="125"/>
      <c r="F25" s="125"/>
      <c r="G25" s="125"/>
      <c r="H25" s="125"/>
      <c r="I25" s="125"/>
      <c r="J25" s="125"/>
      <c r="K25" s="270"/>
      <c r="L25" s="134"/>
      <c r="M25" s="342"/>
      <c r="N25" s="136"/>
    </row>
    <row r="26" spans="1:14">
      <c r="A26" s="119" t="s">
        <v>124</v>
      </c>
      <c r="B26" s="120"/>
      <c r="C26" s="120"/>
      <c r="D26" s="120"/>
      <c r="E26" s="120"/>
      <c r="F26" s="127"/>
      <c r="G26" s="120"/>
      <c r="H26" s="120"/>
      <c r="I26" s="120"/>
      <c r="J26" s="120"/>
      <c r="K26" s="270"/>
      <c r="L26" s="127"/>
      <c r="M26" s="344"/>
      <c r="N26" s="132"/>
    </row>
    <row r="27" spans="1:14">
      <c r="A27" s="122" t="s">
        <v>125</v>
      </c>
      <c r="B27" s="122"/>
      <c r="C27" s="122"/>
      <c r="D27" s="122"/>
      <c r="E27" s="122"/>
      <c r="F27" s="122"/>
      <c r="G27" s="122"/>
      <c r="H27" s="122"/>
      <c r="I27" s="122"/>
      <c r="J27" s="122"/>
      <c r="K27" s="273">
        <v>10318498</v>
      </c>
      <c r="L27" s="355">
        <v>1684474</v>
      </c>
      <c r="M27" s="329">
        <v>9838703.8888888881</v>
      </c>
      <c r="N27" s="329">
        <v>1919391.3888888888</v>
      </c>
    </row>
    <row r="28" spans="1:14">
      <c r="A28" s="123" t="s">
        <v>128</v>
      </c>
      <c r="B28" s="133"/>
      <c r="C28" s="133"/>
      <c r="D28" s="133"/>
      <c r="E28" s="133"/>
      <c r="F28" s="122"/>
      <c r="G28" s="122"/>
      <c r="H28" s="122"/>
      <c r="I28" s="122"/>
      <c r="J28" s="122"/>
      <c r="K28" s="273">
        <v>43672</v>
      </c>
      <c r="L28" s="356"/>
      <c r="M28" s="329">
        <v>48107.5</v>
      </c>
      <c r="N28" s="329"/>
    </row>
    <row r="29" spans="1:14">
      <c r="A29" s="123" t="s">
        <v>130</v>
      </c>
      <c r="B29" s="133"/>
      <c r="C29" s="133"/>
      <c r="D29" s="133"/>
      <c r="E29" s="122"/>
      <c r="F29" s="122"/>
      <c r="G29" s="122"/>
      <c r="H29" s="122"/>
      <c r="I29" s="122"/>
      <c r="J29" s="122"/>
      <c r="K29" s="273">
        <v>9769</v>
      </c>
      <c r="L29" s="356"/>
      <c r="M29" s="329">
        <v>42628.888888888891</v>
      </c>
      <c r="N29" s="329"/>
    </row>
    <row r="30" spans="1:14">
      <c r="A30" s="123" t="s">
        <v>133</v>
      </c>
      <c r="B30" s="133"/>
      <c r="C30" s="133"/>
      <c r="D30" s="133"/>
      <c r="E30" s="122"/>
      <c r="F30" s="122"/>
      <c r="G30" s="122"/>
      <c r="H30" s="122"/>
      <c r="I30" s="122"/>
      <c r="J30" s="122"/>
      <c r="K30" s="273">
        <v>106464</v>
      </c>
      <c r="L30" s="356"/>
      <c r="M30" s="329">
        <v>132196.66666666666</v>
      </c>
      <c r="N30" s="329"/>
    </row>
    <row r="31" spans="1:14">
      <c r="A31" s="122" t="s">
        <v>134</v>
      </c>
      <c r="B31" s="122"/>
      <c r="C31" s="122"/>
      <c r="D31" s="122"/>
      <c r="E31" s="122"/>
      <c r="F31" s="122"/>
      <c r="G31" s="122"/>
      <c r="H31" s="122"/>
      <c r="I31" s="122"/>
      <c r="J31" s="122"/>
      <c r="K31" s="273">
        <v>2574211</v>
      </c>
      <c r="L31" s="356"/>
      <c r="M31" s="329">
        <v>12720000</v>
      </c>
      <c r="N31" s="329"/>
    </row>
    <row r="32" spans="1:14">
      <c r="A32" s="122" t="s">
        <v>241</v>
      </c>
      <c r="B32" s="122"/>
      <c r="C32" s="122"/>
      <c r="D32" s="122"/>
      <c r="E32" s="122"/>
      <c r="F32" s="122"/>
      <c r="G32" s="122"/>
      <c r="H32" s="122"/>
      <c r="I32" s="122"/>
      <c r="J32" s="122"/>
      <c r="K32" s="273"/>
      <c r="L32" s="356"/>
      <c r="M32" s="329">
        <v>12500000</v>
      </c>
      <c r="N32" s="329"/>
    </row>
    <row r="33" spans="1:14">
      <c r="A33" s="122" t="s">
        <v>242</v>
      </c>
      <c r="B33" s="65"/>
      <c r="C33" s="65"/>
      <c r="D33" s="65"/>
      <c r="E33" s="102">
        <v>800165</v>
      </c>
      <c r="F33" s="102">
        <v>770815</v>
      </c>
      <c r="G33" s="102"/>
      <c r="H33" s="102">
        <v>771646.11111111112</v>
      </c>
      <c r="I33" s="102"/>
      <c r="J33" s="102">
        <v>771646.11111111112</v>
      </c>
      <c r="K33" s="101"/>
      <c r="L33" s="144">
        <v>396250</v>
      </c>
      <c r="M33" s="329"/>
      <c r="N33" s="329">
        <v>719272.5</v>
      </c>
    </row>
    <row r="34" spans="1:14">
      <c r="A34" s="122" t="s">
        <v>144</v>
      </c>
      <c r="B34" s="65"/>
      <c r="C34" s="65"/>
      <c r="D34" s="65"/>
      <c r="E34" s="65"/>
      <c r="F34" s="65"/>
      <c r="G34" s="65"/>
      <c r="H34" s="65"/>
      <c r="I34" s="65"/>
      <c r="J34" s="65"/>
      <c r="K34" s="101">
        <v>20569329</v>
      </c>
      <c r="L34" s="144"/>
      <c r="M34" s="329">
        <v>20860023.888888888</v>
      </c>
      <c r="N34" s="329"/>
    </row>
    <row r="35" spans="1:14">
      <c r="A35" s="122" t="s">
        <v>146</v>
      </c>
      <c r="B35" s="65"/>
      <c r="C35" s="65"/>
      <c r="D35" s="65"/>
      <c r="E35" s="65"/>
      <c r="F35" s="65"/>
      <c r="G35" s="65"/>
      <c r="H35" s="65"/>
      <c r="I35" s="65"/>
      <c r="J35" s="65"/>
      <c r="K35" s="101">
        <v>15757114</v>
      </c>
      <c r="L35" s="144">
        <v>1063079</v>
      </c>
      <c r="M35" s="329">
        <v>14156053.888888888</v>
      </c>
      <c r="N35" s="329">
        <v>1766784.4444444445</v>
      </c>
    </row>
    <row r="36" spans="1:14">
      <c r="A36" s="122" t="s">
        <v>148</v>
      </c>
      <c r="B36" s="358"/>
      <c r="C36" s="358"/>
      <c r="D36" s="358"/>
      <c r="E36" s="358"/>
      <c r="F36" s="358"/>
      <c r="G36" s="358"/>
      <c r="H36" s="358"/>
      <c r="I36" s="358"/>
      <c r="J36" s="358"/>
      <c r="K36" s="357"/>
      <c r="L36" s="156"/>
      <c r="M36" s="329">
        <v>17518.888888888887</v>
      </c>
      <c r="N36" s="329"/>
    </row>
    <row r="37" spans="1:14">
      <c r="A37" s="122" t="s">
        <v>150</v>
      </c>
      <c r="B37" s="358"/>
      <c r="C37" s="358"/>
      <c r="D37" s="358"/>
      <c r="E37" s="358"/>
      <c r="F37" s="358"/>
      <c r="G37" s="358"/>
      <c r="H37" s="358"/>
      <c r="I37" s="358"/>
      <c r="J37" s="358"/>
      <c r="K37" s="357"/>
      <c r="L37" s="156"/>
      <c r="M37" s="329">
        <v>222738.88888888888</v>
      </c>
      <c r="N37" s="329"/>
    </row>
    <row r="38" spans="1:14">
      <c r="A38" s="122" t="s">
        <v>151</v>
      </c>
      <c r="B38" s="358"/>
      <c r="C38" s="358"/>
      <c r="D38" s="358"/>
      <c r="E38" s="358"/>
      <c r="F38" s="358"/>
      <c r="G38" s="358"/>
      <c r="H38" s="358"/>
      <c r="I38" s="358"/>
      <c r="J38" s="358"/>
      <c r="K38" s="357"/>
      <c r="L38" s="156"/>
      <c r="M38" s="329">
        <v>18756.944444444445</v>
      </c>
      <c r="N38" s="329"/>
    </row>
    <row r="39" spans="1:14">
      <c r="A39" s="122" t="s">
        <v>152</v>
      </c>
      <c r="B39" s="358"/>
      <c r="C39" s="358"/>
      <c r="D39" s="358"/>
      <c r="E39" s="358"/>
      <c r="F39" s="358"/>
      <c r="G39" s="358"/>
      <c r="H39" s="358"/>
      <c r="I39" s="358"/>
      <c r="J39" s="358"/>
      <c r="K39" s="357"/>
      <c r="L39" s="156"/>
      <c r="M39" s="329">
        <v>6693.8888888888887</v>
      </c>
      <c r="N39" s="329"/>
    </row>
    <row r="40" spans="1:14">
      <c r="A40" s="123" t="s">
        <v>153</v>
      </c>
      <c r="B40" s="358"/>
      <c r="C40" s="65"/>
      <c r="D40" s="65"/>
      <c r="E40" s="65"/>
      <c r="F40" s="65"/>
      <c r="G40" s="65"/>
      <c r="H40" s="65"/>
      <c r="I40" s="65"/>
      <c r="J40" s="65"/>
      <c r="K40" s="101">
        <v>74009</v>
      </c>
      <c r="L40" s="144"/>
      <c r="M40" s="329"/>
      <c r="N40" s="329">
        <v>5161.1111111111113</v>
      </c>
    </row>
    <row r="41" spans="1:14">
      <c r="A41" s="122" t="s">
        <v>155</v>
      </c>
      <c r="B41" s="65"/>
      <c r="C41" s="65"/>
      <c r="D41" s="65"/>
      <c r="E41" s="65"/>
      <c r="F41" s="65"/>
      <c r="G41" s="65"/>
      <c r="H41" s="65"/>
      <c r="I41" s="65"/>
      <c r="J41" s="65"/>
      <c r="K41" s="101">
        <v>61948</v>
      </c>
      <c r="L41" s="144"/>
      <c r="M41" s="329">
        <v>56200</v>
      </c>
      <c r="N41" s="329"/>
    </row>
    <row r="42" spans="1:14">
      <c r="A42" s="122" t="s">
        <v>156</v>
      </c>
      <c r="B42" s="65"/>
      <c r="C42" s="65"/>
      <c r="D42" s="65"/>
      <c r="E42" s="65"/>
      <c r="F42" s="65"/>
      <c r="G42" s="65"/>
      <c r="H42" s="65"/>
      <c r="I42" s="65"/>
      <c r="J42" s="65"/>
      <c r="K42" s="101">
        <v>22540</v>
      </c>
      <c r="L42" s="144"/>
      <c r="M42" s="329">
        <v>25198.055555555555</v>
      </c>
      <c r="N42" s="329"/>
    </row>
    <row r="43" spans="1:14">
      <c r="A43" s="122" t="s">
        <v>158</v>
      </c>
      <c r="B43" s="65"/>
      <c r="C43" s="65"/>
      <c r="D43" s="65"/>
      <c r="E43" s="65"/>
      <c r="F43" s="65"/>
      <c r="G43" s="65"/>
      <c r="H43" s="65"/>
      <c r="I43" s="65"/>
      <c r="J43" s="65"/>
      <c r="K43" s="101">
        <v>10246</v>
      </c>
      <c r="L43" s="144"/>
      <c r="M43" s="329">
        <v>3716.9444444444443</v>
      </c>
      <c r="N43" s="329"/>
    </row>
    <row r="44" spans="1:14">
      <c r="A44" s="122" t="s">
        <v>159</v>
      </c>
      <c r="B44" s="65"/>
      <c r="C44" s="65"/>
      <c r="D44" s="65"/>
      <c r="E44" s="65"/>
      <c r="F44" s="65"/>
      <c r="G44" s="65"/>
      <c r="H44" s="65"/>
      <c r="I44" s="65"/>
      <c r="J44" s="65"/>
      <c r="K44" s="101">
        <v>21354</v>
      </c>
      <c r="L44" s="144"/>
      <c r="M44" s="329">
        <v>20121.111111111109</v>
      </c>
      <c r="N44" s="329"/>
    </row>
    <row r="45" spans="1:14">
      <c r="A45" s="122" t="s">
        <v>161</v>
      </c>
      <c r="B45" s="65"/>
      <c r="C45" s="65"/>
      <c r="D45" s="65"/>
      <c r="E45" s="65"/>
      <c r="F45" s="65"/>
      <c r="G45" s="65"/>
      <c r="H45" s="65"/>
      <c r="I45" s="65"/>
      <c r="J45" s="65"/>
      <c r="K45" s="101">
        <v>36672</v>
      </c>
      <c r="L45" s="144"/>
      <c r="M45" s="329">
        <v>36208.055555555555</v>
      </c>
      <c r="N45" s="329"/>
    </row>
    <row r="46" spans="1:14">
      <c r="A46" s="122" t="s">
        <v>165</v>
      </c>
      <c r="B46" s="65"/>
      <c r="C46" s="65"/>
      <c r="D46" s="65"/>
      <c r="E46" s="102"/>
      <c r="F46" s="102"/>
      <c r="G46" s="102"/>
      <c r="H46" s="102"/>
      <c r="I46" s="102"/>
      <c r="J46" s="102"/>
      <c r="K46" s="101">
        <v>18438</v>
      </c>
      <c r="L46" s="144"/>
      <c r="M46" s="329">
        <v>10151.111111111111</v>
      </c>
      <c r="N46" s="329"/>
    </row>
    <row r="47" spans="1:14">
      <c r="A47" s="124" t="s">
        <v>170</v>
      </c>
      <c r="B47" s="125"/>
      <c r="C47" s="125"/>
      <c r="D47" s="125"/>
      <c r="E47" s="125"/>
      <c r="F47" s="125"/>
      <c r="G47" s="125"/>
      <c r="H47" s="125"/>
      <c r="I47" s="125"/>
      <c r="J47" s="125"/>
      <c r="K47" s="270"/>
      <c r="L47" s="134"/>
      <c r="M47" s="343"/>
      <c r="N47" s="136"/>
    </row>
    <row r="48" spans="1:14">
      <c r="A48" s="122" t="s">
        <v>171</v>
      </c>
      <c r="B48" s="65"/>
      <c r="C48" s="65"/>
      <c r="D48" s="65"/>
      <c r="E48" s="65"/>
      <c r="F48" s="65"/>
      <c r="G48" s="102">
        <v>232573.2180987779</v>
      </c>
      <c r="H48" s="102"/>
      <c r="I48" s="102">
        <v>276750</v>
      </c>
      <c r="J48" s="102"/>
      <c r="K48" s="101"/>
      <c r="L48" s="144"/>
      <c r="M48" s="329"/>
      <c r="N48" s="329"/>
    </row>
    <row r="49" spans="1:14">
      <c r="A49" s="123" t="s">
        <v>180</v>
      </c>
      <c r="B49" s="358"/>
      <c r="C49" s="358"/>
      <c r="D49" s="102">
        <v>79158</v>
      </c>
      <c r="E49" s="102">
        <v>62051</v>
      </c>
      <c r="F49" s="102">
        <v>65775</v>
      </c>
      <c r="G49" s="102">
        <v>2646004.6356978393</v>
      </c>
      <c r="H49" s="102">
        <v>68850</v>
      </c>
      <c r="I49" s="102">
        <v>3289719</v>
      </c>
      <c r="J49" s="102">
        <v>134983</v>
      </c>
      <c r="K49" s="101">
        <v>3279653</v>
      </c>
      <c r="L49" s="144">
        <v>48896</v>
      </c>
      <c r="M49" s="329">
        <v>3172537.7777777775</v>
      </c>
      <c r="N49" s="329">
        <v>11620.555555555555</v>
      </c>
    </row>
    <row r="50" spans="1:14">
      <c r="A50" s="122" t="s">
        <v>183</v>
      </c>
      <c r="B50" s="65"/>
      <c r="C50" s="65"/>
      <c r="D50" s="65"/>
      <c r="E50" s="65"/>
      <c r="F50" s="102">
        <v>5670</v>
      </c>
      <c r="G50" s="102">
        <v>39204857.565457769</v>
      </c>
      <c r="H50" s="102"/>
      <c r="I50" s="102">
        <v>46050162</v>
      </c>
      <c r="J50" s="102"/>
      <c r="K50" s="101">
        <v>46674946</v>
      </c>
      <c r="L50" s="144"/>
      <c r="M50" s="329">
        <v>44031049.44444444</v>
      </c>
      <c r="N50" s="329"/>
    </row>
    <row r="51" spans="1:14">
      <c r="A51" s="122" t="s">
        <v>184</v>
      </c>
      <c r="B51" s="65"/>
      <c r="C51" s="65"/>
      <c r="D51" s="65"/>
      <c r="E51" s="65"/>
      <c r="F51" s="65"/>
      <c r="G51" s="102">
        <v>497259.01895728352</v>
      </c>
      <c r="H51" s="102"/>
      <c r="I51" s="358"/>
      <c r="J51" s="358"/>
      <c r="K51" s="357"/>
      <c r="L51" s="156"/>
      <c r="M51" s="330"/>
      <c r="N51" s="330"/>
    </row>
    <row r="52" spans="1:14">
      <c r="A52" s="122" t="s">
        <v>187</v>
      </c>
      <c r="B52" s="65"/>
      <c r="C52" s="65"/>
      <c r="D52" s="65"/>
      <c r="E52" s="65"/>
      <c r="F52" s="65"/>
      <c r="G52" s="102">
        <v>1059486.8392562068</v>
      </c>
      <c r="H52" s="102"/>
      <c r="I52" s="102">
        <v>1364196</v>
      </c>
      <c r="J52" s="102"/>
      <c r="K52" s="101">
        <v>1300352</v>
      </c>
      <c r="L52" s="144"/>
      <c r="M52" s="329">
        <v>1395210</v>
      </c>
      <c r="N52" s="329"/>
    </row>
    <row r="53" spans="1:14">
      <c r="A53" s="122" t="s">
        <v>188</v>
      </c>
      <c r="B53" s="65"/>
      <c r="C53" s="65"/>
      <c r="D53" s="65"/>
      <c r="E53" s="65"/>
      <c r="F53" s="65"/>
      <c r="G53" s="102">
        <v>6765579.8840107294</v>
      </c>
      <c r="H53" s="102"/>
      <c r="I53" s="102">
        <v>8627500</v>
      </c>
      <c r="J53" s="102"/>
      <c r="K53" s="101">
        <v>8949400</v>
      </c>
      <c r="L53" s="144"/>
      <c r="M53" s="329">
        <v>9666388.055555556</v>
      </c>
      <c r="N53" s="329"/>
    </row>
    <row r="54" spans="1:14">
      <c r="A54" s="122" t="s">
        <v>189</v>
      </c>
      <c r="B54" s="358"/>
      <c r="C54" s="358"/>
      <c r="D54" s="358"/>
      <c r="E54" s="358"/>
      <c r="F54" s="358"/>
      <c r="G54" s="150"/>
      <c r="H54" s="150"/>
      <c r="I54" s="150"/>
      <c r="J54" s="150"/>
      <c r="K54" s="101">
        <v>949648</v>
      </c>
      <c r="L54" s="144"/>
      <c r="M54" s="329">
        <v>861236.66666666663</v>
      </c>
      <c r="N54" s="329"/>
    </row>
    <row r="55" spans="1:14">
      <c r="A55" s="122" t="s">
        <v>190</v>
      </c>
      <c r="B55" s="65"/>
      <c r="C55" s="65"/>
      <c r="D55" s="65"/>
      <c r="E55" s="65"/>
      <c r="F55" s="65"/>
      <c r="G55" s="102">
        <v>678631.97434176423</v>
      </c>
      <c r="H55" s="102"/>
      <c r="I55" s="102">
        <v>936165</v>
      </c>
      <c r="J55" s="102"/>
      <c r="K55" s="101">
        <v>768097</v>
      </c>
      <c r="L55" s="144"/>
      <c r="M55" s="329">
        <v>615760</v>
      </c>
      <c r="N55" s="329"/>
    </row>
    <row r="56" spans="1:14">
      <c r="A56" s="122" t="s">
        <v>191</v>
      </c>
      <c r="B56" s="65"/>
      <c r="C56" s="65"/>
      <c r="D56" s="65"/>
      <c r="E56" s="65"/>
      <c r="F56" s="65"/>
      <c r="G56" s="102">
        <v>71966.0725838137</v>
      </c>
      <c r="H56" s="102"/>
      <c r="I56" s="102">
        <v>98661</v>
      </c>
      <c r="J56" s="102"/>
      <c r="K56" s="101">
        <v>94025</v>
      </c>
      <c r="L56" s="144"/>
      <c r="M56" s="329">
        <v>86055.277777777781</v>
      </c>
      <c r="N56" s="329"/>
    </row>
    <row r="57" spans="1:14">
      <c r="A57" s="122" t="s">
        <v>192</v>
      </c>
      <c r="B57" s="65"/>
      <c r="C57" s="65"/>
      <c r="D57" s="65"/>
      <c r="E57" s="65"/>
      <c r="F57" s="65"/>
      <c r="G57" s="102">
        <v>15645.1861132092</v>
      </c>
      <c r="H57" s="102"/>
      <c r="I57" s="102">
        <v>22927</v>
      </c>
      <c r="J57" s="102"/>
      <c r="K57" s="357"/>
      <c r="L57" s="156"/>
      <c r="M57" s="330"/>
      <c r="N57" s="330"/>
    </row>
  </sheetData>
  <sheetProtection algorithmName="SHA-512" hashValue="diAuvGCV6+oCe1qPIQsHkiLL98xjeX0Lyn+MiDTyuDiDbMYB7o4qkWfuilGv/3g5LtHzEQ4wXoM4nFe7ccVaUg==" saltValue="0TwO/Jr6Qo49A1efMseupQ==" spinCount="100000" sheet="1" objects="1" scenarios="1"/>
  <mergeCells count="5">
    <mergeCell ref="A6:A7"/>
    <mergeCell ref="G6:H6"/>
    <mergeCell ref="I6:J6"/>
    <mergeCell ref="K6:L6"/>
    <mergeCell ref="M6:N6"/>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6E7F4-D247-41E2-895A-72D544BEA142}">
  <sheetPr>
    <tabColor theme="4" tint="0.39997558519241921"/>
  </sheetPr>
  <dimension ref="A2:G89"/>
  <sheetViews>
    <sheetView zoomScaleNormal="100" workbookViewId="0">
      <selection activeCell="C1" sqref="C1"/>
    </sheetView>
  </sheetViews>
  <sheetFormatPr defaultRowHeight="15" customHeight="1"/>
  <cols>
    <col min="1" max="1" width="20.7109375" customWidth="1"/>
    <col min="2" max="5" width="13.7109375" customWidth="1"/>
    <col min="6" max="6" width="2.85546875" customWidth="1"/>
  </cols>
  <sheetData>
    <row r="2" spans="1:7" ht="14.45">
      <c r="C2" s="1" t="str">
        <f>'[2]2024 Facilities List'!B2</f>
        <v>2025 OUR IMPRINT REPORT | FY 2024</v>
      </c>
    </row>
    <row r="3" spans="1:7" ht="15" customHeight="1">
      <c r="C3" s="289" t="s">
        <v>4</v>
      </c>
      <c r="E3" s="59" t="str">
        <f>'0. Table of Contents'!B4</f>
        <v>Last updated: 2025-06-06</v>
      </c>
    </row>
    <row r="5" spans="1:7" ht="20.45" customHeight="1">
      <c r="A5" s="78" t="s">
        <v>262</v>
      </c>
    </row>
    <row r="6" spans="1:7" ht="20.25" customHeight="1">
      <c r="A6" s="395" t="s">
        <v>54</v>
      </c>
      <c r="B6" s="402">
        <v>2024</v>
      </c>
      <c r="C6" s="402"/>
      <c r="D6" s="402"/>
      <c r="E6" s="402"/>
    </row>
    <row r="7" spans="1:7" ht="20.25" customHeight="1">
      <c r="A7" s="396"/>
      <c r="B7" s="226" t="s">
        <v>263</v>
      </c>
      <c r="C7" s="226" t="s">
        <v>264</v>
      </c>
      <c r="D7" s="226" t="s">
        <v>265</v>
      </c>
      <c r="E7" s="226" t="s">
        <v>266</v>
      </c>
      <c r="G7" s="168" t="s">
        <v>267</v>
      </c>
    </row>
    <row r="8" spans="1:7" ht="14.45" customHeight="1">
      <c r="A8" s="235" t="s">
        <v>66</v>
      </c>
      <c r="B8" s="322">
        <v>461598.31809254811</v>
      </c>
      <c r="C8" s="322">
        <v>192773.88227609487</v>
      </c>
      <c r="D8" s="322">
        <v>3090698.9339837898</v>
      </c>
      <c r="E8" s="236">
        <f>SUM(B8:D8)</f>
        <v>3745071.1343524326</v>
      </c>
    </row>
    <row r="9" spans="1:7" ht="14.45" customHeight="1">
      <c r="A9" s="235" t="s">
        <v>127</v>
      </c>
      <c r="B9" s="322">
        <v>38427.059309299599</v>
      </c>
      <c r="C9" s="322">
        <v>17557.895056026238</v>
      </c>
      <c r="D9" s="322">
        <v>398080.64277816878</v>
      </c>
      <c r="E9" s="236">
        <f t="shared" ref="E9:E10" si="0">SUM(B9:D9)</f>
        <v>454065.59714349464</v>
      </c>
      <c r="G9" s="168" t="s">
        <v>268</v>
      </c>
    </row>
    <row r="10" spans="1:7" ht="14.45" customHeight="1">
      <c r="A10" s="235" t="s">
        <v>173</v>
      </c>
      <c r="B10" s="322">
        <v>25480.605689874596</v>
      </c>
      <c r="C10" s="322">
        <v>282.05787883286848</v>
      </c>
      <c r="D10" s="322">
        <v>253814.05944360673</v>
      </c>
      <c r="E10" s="236">
        <f t="shared" si="0"/>
        <v>279576.72301231418</v>
      </c>
      <c r="G10" s="168" t="s">
        <v>269</v>
      </c>
    </row>
    <row r="11" spans="1:7" ht="14.45" customHeight="1">
      <c r="A11" s="238" t="s">
        <v>234</v>
      </c>
      <c r="B11" s="239">
        <f>SUM(B8:B10)</f>
        <v>525505.98309172236</v>
      </c>
      <c r="C11" s="239">
        <f t="shared" ref="C11:E11" si="1">SUM(C8:C10)</f>
        <v>210613.83521095396</v>
      </c>
      <c r="D11" s="239">
        <f t="shared" si="1"/>
        <v>3742593.6362055652</v>
      </c>
      <c r="E11" s="239">
        <f t="shared" si="1"/>
        <v>4478713.4545082413</v>
      </c>
    </row>
    <row r="13" spans="1:7" ht="20.25" customHeight="1">
      <c r="A13" s="395" t="s">
        <v>54</v>
      </c>
      <c r="B13" s="402">
        <v>2023</v>
      </c>
      <c r="C13" s="402"/>
      <c r="D13" s="402"/>
      <c r="E13" s="402"/>
    </row>
    <row r="14" spans="1:7" ht="20.25" customHeight="1">
      <c r="A14" s="396"/>
      <c r="B14" s="226" t="s">
        <v>263</v>
      </c>
      <c r="C14" s="226" t="s">
        <v>264</v>
      </c>
      <c r="D14" s="226" t="s">
        <v>265</v>
      </c>
      <c r="E14" s="226" t="s">
        <v>266</v>
      </c>
    </row>
    <row r="15" spans="1:7" ht="14.45" customHeight="1">
      <c r="A15" s="235" t="s">
        <v>66</v>
      </c>
      <c r="B15" s="236">
        <v>530279.22331892804</v>
      </c>
      <c r="C15" s="236">
        <v>238341.640958809</v>
      </c>
      <c r="D15" s="236">
        <v>3229429.4609404802</v>
      </c>
      <c r="E15" s="236">
        <f>SUM(B15:D15)</f>
        <v>3998050.3252182174</v>
      </c>
    </row>
    <row r="16" spans="1:7" ht="14.45" customHeight="1">
      <c r="A16" s="235" t="s">
        <v>127</v>
      </c>
      <c r="B16" s="236">
        <v>41188.852279098202</v>
      </c>
      <c r="C16" s="236">
        <v>29926.624267658401</v>
      </c>
      <c r="D16" s="236">
        <v>411554.062694297</v>
      </c>
      <c r="E16" s="236">
        <f t="shared" ref="E16:E17" si="2">SUM(B16:D16)</f>
        <v>482669.53924105363</v>
      </c>
    </row>
    <row r="17" spans="1:5" ht="14.45" customHeight="1">
      <c r="A17" s="235" t="s">
        <v>173</v>
      </c>
      <c r="B17" s="236">
        <v>29099.267445097201</v>
      </c>
      <c r="C17" s="236">
        <v>286.86371047776498</v>
      </c>
      <c r="D17" s="236">
        <v>249028.15170487299</v>
      </c>
      <c r="E17" s="236">
        <f t="shared" si="2"/>
        <v>278414.28286044794</v>
      </c>
    </row>
    <row r="18" spans="1:5" ht="14.45" customHeight="1">
      <c r="A18" s="238" t="s">
        <v>234</v>
      </c>
      <c r="B18" s="239">
        <f>SUM(B15:B17)</f>
        <v>600567.34304312349</v>
      </c>
      <c r="C18" s="239">
        <f t="shared" ref="C18:E18" si="3">SUM(C15:C17)</f>
        <v>268555.12893694517</v>
      </c>
      <c r="D18" s="239">
        <f t="shared" si="3"/>
        <v>3890011.6753396504</v>
      </c>
      <c r="E18" s="239">
        <f t="shared" si="3"/>
        <v>4759134.1473197183</v>
      </c>
    </row>
    <row r="19" spans="1:5" ht="15" customHeight="1">
      <c r="A19" s="78"/>
    </row>
    <row r="20" spans="1:5" ht="20.25" customHeight="1">
      <c r="A20" s="395" t="s">
        <v>54</v>
      </c>
      <c r="B20" s="403">
        <v>2022</v>
      </c>
      <c r="C20" s="404"/>
      <c r="D20" s="404"/>
      <c r="E20" s="405"/>
    </row>
    <row r="21" spans="1:5" ht="20.25" customHeight="1">
      <c r="A21" s="396"/>
      <c r="B21" s="226" t="s">
        <v>263</v>
      </c>
      <c r="C21" s="226" t="s">
        <v>264</v>
      </c>
      <c r="D21" s="226" t="s">
        <v>265</v>
      </c>
      <c r="E21" s="226" t="s">
        <v>266</v>
      </c>
    </row>
    <row r="22" spans="1:5" ht="14.45">
      <c r="A22" s="235" t="s">
        <v>66</v>
      </c>
      <c r="B22" s="236">
        <v>527501</v>
      </c>
      <c r="C22" s="236">
        <v>283398</v>
      </c>
      <c r="D22" s="236">
        <v>3102214</v>
      </c>
      <c r="E22" s="236">
        <f>SUM(B22:D22)</f>
        <v>3913113</v>
      </c>
    </row>
    <row r="23" spans="1:5" ht="14.45">
      <c r="A23" s="235" t="s">
        <v>127</v>
      </c>
      <c r="B23" s="236">
        <v>49006</v>
      </c>
      <c r="C23" s="236">
        <v>49572</v>
      </c>
      <c r="D23" s="236">
        <v>433082</v>
      </c>
      <c r="E23" s="236">
        <f t="shared" ref="E23:E24" si="4">SUM(B23:D23)</f>
        <v>531660</v>
      </c>
    </row>
    <row r="24" spans="1:5" ht="14.45">
      <c r="A24" s="235" t="s">
        <v>173</v>
      </c>
      <c r="B24" s="236">
        <v>26813</v>
      </c>
      <c r="C24" s="237">
        <v>187</v>
      </c>
      <c r="D24" s="236">
        <v>196624</v>
      </c>
      <c r="E24" s="236">
        <f t="shared" si="4"/>
        <v>223624</v>
      </c>
    </row>
    <row r="25" spans="1:5" ht="14.45">
      <c r="A25" s="238" t="s">
        <v>234</v>
      </c>
      <c r="B25" s="239">
        <f>SUM(B22:B24)</f>
        <v>603320</v>
      </c>
      <c r="C25" s="239">
        <f>SUM(C22:C24)</f>
        <v>333157</v>
      </c>
      <c r="D25" s="239">
        <f>SUM(D22:D24)</f>
        <v>3731920</v>
      </c>
      <c r="E25" s="239">
        <f>SUM(E22:E24)</f>
        <v>4668397</v>
      </c>
    </row>
    <row r="27" spans="1:5" ht="20.25" customHeight="1">
      <c r="A27" s="395" t="s">
        <v>54</v>
      </c>
      <c r="B27" s="403">
        <v>2021</v>
      </c>
      <c r="C27" s="404"/>
      <c r="D27" s="404"/>
      <c r="E27" s="405"/>
    </row>
    <row r="28" spans="1:5" ht="20.25" customHeight="1">
      <c r="A28" s="396"/>
      <c r="B28" s="226" t="s">
        <v>263</v>
      </c>
      <c r="C28" s="226" t="s">
        <v>264</v>
      </c>
      <c r="D28" s="226" t="s">
        <v>265</v>
      </c>
      <c r="E28" s="226" t="s">
        <v>266</v>
      </c>
    </row>
    <row r="29" spans="1:5" ht="14.45">
      <c r="A29" s="235" t="s">
        <v>66</v>
      </c>
      <c r="B29" s="236">
        <v>531498</v>
      </c>
      <c r="C29" s="236">
        <v>311529</v>
      </c>
      <c r="D29" s="236">
        <v>3262151</v>
      </c>
      <c r="E29" s="236">
        <v>4105178</v>
      </c>
    </row>
    <row r="30" spans="1:5" ht="14.45">
      <c r="A30" s="235" t="s">
        <v>127</v>
      </c>
      <c r="B30" s="236">
        <v>48627</v>
      </c>
      <c r="C30" s="236">
        <v>50104</v>
      </c>
      <c r="D30" s="236">
        <v>461750</v>
      </c>
      <c r="E30" s="236">
        <v>560481</v>
      </c>
    </row>
    <row r="31" spans="1:5" ht="14.45">
      <c r="A31" s="235" t="s">
        <v>173</v>
      </c>
      <c r="B31" s="236">
        <v>26193</v>
      </c>
      <c r="C31" s="236">
        <v>2118</v>
      </c>
      <c r="D31" s="236">
        <v>237161</v>
      </c>
      <c r="E31" s="236">
        <v>265472</v>
      </c>
    </row>
    <row r="32" spans="1:5" ht="14.45">
      <c r="A32" s="238" t="s">
        <v>234</v>
      </c>
      <c r="B32" s="239">
        <v>606319</v>
      </c>
      <c r="C32" s="239">
        <v>363751</v>
      </c>
      <c r="D32" s="239">
        <v>3961062</v>
      </c>
      <c r="E32" s="239">
        <v>4931131</v>
      </c>
    </row>
    <row r="34" spans="1:5" ht="20.25" customHeight="1">
      <c r="A34" s="395" t="s">
        <v>54</v>
      </c>
      <c r="B34" s="402">
        <v>2020</v>
      </c>
      <c r="C34" s="402"/>
      <c r="D34" s="402"/>
      <c r="E34" s="402"/>
    </row>
    <row r="35" spans="1:5" ht="20.25" customHeight="1">
      <c r="A35" s="396"/>
      <c r="B35" s="226" t="s">
        <v>263</v>
      </c>
      <c r="C35" s="226" t="s">
        <v>264</v>
      </c>
      <c r="D35" s="226" t="s">
        <v>265</v>
      </c>
      <c r="E35" s="226" t="s">
        <v>266</v>
      </c>
    </row>
    <row r="36" spans="1:5" ht="14.45">
      <c r="A36" s="235" t="s">
        <v>270</v>
      </c>
      <c r="B36" s="236">
        <v>332346</v>
      </c>
      <c r="C36" s="236">
        <v>545543</v>
      </c>
      <c r="D36" s="236">
        <v>4152845</v>
      </c>
      <c r="E36" s="236">
        <v>5030734</v>
      </c>
    </row>
    <row r="37" spans="1:5" ht="14.45">
      <c r="A37" s="235" t="s">
        <v>127</v>
      </c>
      <c r="B37" s="236">
        <v>40860</v>
      </c>
      <c r="C37" s="236">
        <v>51441</v>
      </c>
      <c r="D37" s="236">
        <v>436069</v>
      </c>
      <c r="E37" s="236">
        <v>528370</v>
      </c>
    </row>
    <row r="38" spans="1:5" ht="14.45">
      <c r="A38" s="235" t="s">
        <v>173</v>
      </c>
      <c r="B38" s="236">
        <v>23776</v>
      </c>
      <c r="C38" s="236">
        <v>18809</v>
      </c>
      <c r="D38" s="236">
        <v>229892</v>
      </c>
      <c r="E38" s="236">
        <v>272477</v>
      </c>
    </row>
    <row r="39" spans="1:5" ht="14.45">
      <c r="A39" s="235" t="s">
        <v>271</v>
      </c>
      <c r="B39" s="236">
        <v>1044</v>
      </c>
      <c r="C39" s="236">
        <v>4110</v>
      </c>
      <c r="D39" s="236">
        <v>22013</v>
      </c>
      <c r="E39" s="236">
        <v>27168</v>
      </c>
    </row>
    <row r="40" spans="1:5" ht="14.45">
      <c r="A40" s="238" t="s">
        <v>234</v>
      </c>
      <c r="B40" s="239">
        <v>398026</v>
      </c>
      <c r="C40" s="239">
        <v>619903</v>
      </c>
      <c r="D40" s="239">
        <v>4840820</v>
      </c>
      <c r="E40" s="239">
        <v>5858749</v>
      </c>
    </row>
    <row r="42" spans="1:5" ht="20.25" customHeight="1">
      <c r="A42" s="395" t="s">
        <v>54</v>
      </c>
      <c r="B42" s="402">
        <v>2019</v>
      </c>
      <c r="C42" s="402"/>
      <c r="D42" s="402"/>
      <c r="E42" s="402"/>
    </row>
    <row r="43" spans="1:5" ht="20.25" customHeight="1">
      <c r="A43" s="396"/>
      <c r="B43" s="226" t="s">
        <v>263</v>
      </c>
      <c r="C43" s="226" t="s">
        <v>264</v>
      </c>
      <c r="D43" s="226" t="s">
        <v>265</v>
      </c>
      <c r="E43" s="226" t="s">
        <v>266</v>
      </c>
    </row>
    <row r="44" spans="1:5" ht="15" customHeight="1">
      <c r="A44" s="184" t="s">
        <v>63</v>
      </c>
      <c r="B44" s="185">
        <v>58507</v>
      </c>
      <c r="C44" s="185">
        <v>2907</v>
      </c>
      <c r="D44" s="185">
        <v>280217</v>
      </c>
      <c r="E44" s="185">
        <v>341631</v>
      </c>
    </row>
    <row r="45" spans="1:5" ht="15" customHeight="1">
      <c r="A45" s="17" t="s">
        <v>272</v>
      </c>
      <c r="B45" s="18">
        <v>275059</v>
      </c>
      <c r="C45" s="18">
        <v>557157</v>
      </c>
      <c r="D45" s="18">
        <v>3463416</v>
      </c>
      <c r="E45" s="18">
        <v>4295631</v>
      </c>
    </row>
    <row r="46" spans="1:5" ht="15" customHeight="1">
      <c r="A46" s="17" t="s">
        <v>273</v>
      </c>
      <c r="B46" s="18">
        <v>40415</v>
      </c>
      <c r="C46" s="18">
        <v>53167</v>
      </c>
      <c r="D46" s="18">
        <v>524219</v>
      </c>
      <c r="E46" s="18">
        <v>617801</v>
      </c>
    </row>
    <row r="47" spans="1:5" ht="15" customHeight="1">
      <c r="A47" s="17" t="s">
        <v>274</v>
      </c>
      <c r="B47" s="18">
        <v>31250</v>
      </c>
      <c r="C47" s="18">
        <v>16607</v>
      </c>
      <c r="D47" s="18">
        <v>274460</v>
      </c>
      <c r="E47" s="18">
        <v>322316</v>
      </c>
    </row>
    <row r="48" spans="1:5" ht="15" customHeight="1">
      <c r="A48" s="17" t="s">
        <v>271</v>
      </c>
      <c r="B48" s="18">
        <v>1146</v>
      </c>
      <c r="C48" s="18">
        <v>4298</v>
      </c>
      <c r="D48" s="18">
        <v>25278</v>
      </c>
      <c r="E48" s="18">
        <v>30722</v>
      </c>
    </row>
    <row r="49" spans="1:5" ht="15" customHeight="1">
      <c r="A49" s="217" t="s">
        <v>234</v>
      </c>
      <c r="B49" s="218">
        <v>406377</v>
      </c>
      <c r="C49" s="218">
        <v>634136</v>
      </c>
      <c r="D49" s="218">
        <v>4567589</v>
      </c>
      <c r="E49" s="218">
        <v>5608102</v>
      </c>
    </row>
    <row r="51" spans="1:5" ht="20.25" customHeight="1">
      <c r="A51" s="395" t="s">
        <v>54</v>
      </c>
      <c r="B51" s="402">
        <v>2018</v>
      </c>
      <c r="C51" s="402"/>
      <c r="D51" s="402"/>
      <c r="E51" s="402"/>
    </row>
    <row r="52" spans="1:5" ht="20.25" customHeight="1">
      <c r="A52" s="396"/>
      <c r="B52" s="226" t="s">
        <v>263</v>
      </c>
      <c r="C52" s="226" t="s">
        <v>264</v>
      </c>
      <c r="D52" s="226" t="s">
        <v>265</v>
      </c>
      <c r="E52" s="226" t="s">
        <v>266</v>
      </c>
    </row>
    <row r="53" spans="1:5" ht="15" customHeight="1">
      <c r="A53" s="184" t="s">
        <v>63</v>
      </c>
      <c r="B53" s="185">
        <v>63407</v>
      </c>
      <c r="C53" s="185">
        <v>3798</v>
      </c>
      <c r="D53" s="185">
        <v>299287</v>
      </c>
      <c r="E53" s="185">
        <v>366493</v>
      </c>
    </row>
    <row r="54" spans="1:5" ht="15" customHeight="1">
      <c r="A54" s="17" t="s">
        <v>272</v>
      </c>
      <c r="B54" s="18">
        <v>295896</v>
      </c>
      <c r="C54" s="18">
        <v>587833</v>
      </c>
      <c r="D54" s="18">
        <v>3753905</v>
      </c>
      <c r="E54" s="18">
        <v>4637634</v>
      </c>
    </row>
    <row r="55" spans="1:5" ht="15" customHeight="1">
      <c r="A55" s="17" t="s">
        <v>273</v>
      </c>
      <c r="B55" s="18">
        <v>41641</v>
      </c>
      <c r="C55" s="18">
        <v>61879</v>
      </c>
      <c r="D55" s="18">
        <v>523029</v>
      </c>
      <c r="E55" s="18">
        <v>626548</v>
      </c>
    </row>
    <row r="56" spans="1:5" ht="15" customHeight="1">
      <c r="A56" s="17" t="s">
        <v>274</v>
      </c>
      <c r="B56" s="18">
        <v>34465</v>
      </c>
      <c r="C56" s="18">
        <v>25555</v>
      </c>
      <c r="D56" s="18">
        <v>327228</v>
      </c>
      <c r="E56" s="18">
        <v>387248</v>
      </c>
    </row>
    <row r="57" spans="1:5" ht="15" customHeight="1">
      <c r="A57" s="17" t="s">
        <v>271</v>
      </c>
      <c r="B57" s="18">
        <v>1049</v>
      </c>
      <c r="C57" s="18">
        <v>4784</v>
      </c>
      <c r="D57" s="18">
        <v>32445</v>
      </c>
      <c r="E57" s="18">
        <v>38278</v>
      </c>
    </row>
    <row r="58" spans="1:5" ht="15" customHeight="1">
      <c r="A58" s="217" t="s">
        <v>234</v>
      </c>
      <c r="B58" s="218">
        <v>436457</v>
      </c>
      <c r="C58" s="218">
        <v>683850</v>
      </c>
      <c r="D58" s="218">
        <v>4935894</v>
      </c>
      <c r="E58" s="218">
        <v>6056201</v>
      </c>
    </row>
    <row r="60" spans="1:5" ht="20.25" customHeight="1">
      <c r="A60" s="395" t="s">
        <v>54</v>
      </c>
      <c r="B60" s="402">
        <v>2017</v>
      </c>
      <c r="C60" s="402"/>
      <c r="D60" s="402"/>
      <c r="E60" s="402"/>
    </row>
    <row r="61" spans="1:5" ht="20.25" customHeight="1">
      <c r="A61" s="396"/>
      <c r="B61" s="226" t="s">
        <v>263</v>
      </c>
      <c r="C61" s="226" t="s">
        <v>264</v>
      </c>
      <c r="D61" s="226" t="s">
        <v>265</v>
      </c>
      <c r="E61" s="226" t="s">
        <v>266</v>
      </c>
    </row>
    <row r="62" spans="1:5" ht="15" customHeight="1">
      <c r="A62" s="184" t="s">
        <v>63</v>
      </c>
      <c r="B62" s="185">
        <v>63107</v>
      </c>
      <c r="C62" s="185">
        <v>3693</v>
      </c>
      <c r="D62" s="185">
        <v>294704</v>
      </c>
      <c r="E62" s="185">
        <v>361504</v>
      </c>
    </row>
    <row r="63" spans="1:5" ht="15" customHeight="1">
      <c r="A63" s="17" t="s">
        <v>272</v>
      </c>
      <c r="B63" s="18">
        <v>304108</v>
      </c>
      <c r="C63" s="18">
        <v>593636</v>
      </c>
      <c r="D63" s="18">
        <v>4061767</v>
      </c>
      <c r="E63" s="18">
        <v>4959511</v>
      </c>
    </row>
    <row r="64" spans="1:5" ht="15" customHeight="1">
      <c r="A64" s="17" t="s">
        <v>273</v>
      </c>
      <c r="B64" s="18">
        <v>42966</v>
      </c>
      <c r="C64" s="18">
        <v>63403</v>
      </c>
      <c r="D64" s="18">
        <v>519225</v>
      </c>
      <c r="E64" s="18">
        <v>625595</v>
      </c>
    </row>
    <row r="65" spans="1:7" ht="15" customHeight="1">
      <c r="A65" s="17" t="s">
        <v>274</v>
      </c>
      <c r="B65" s="18">
        <v>37202</v>
      </c>
      <c r="C65" s="18">
        <v>27005</v>
      </c>
      <c r="D65" s="18">
        <v>339289</v>
      </c>
      <c r="E65" s="18">
        <v>403496</v>
      </c>
    </row>
    <row r="66" spans="1:7" ht="15" customHeight="1">
      <c r="A66" s="17" t="s">
        <v>271</v>
      </c>
      <c r="B66" s="19">
        <v>657</v>
      </c>
      <c r="C66" s="18">
        <v>4310</v>
      </c>
      <c r="D66" s="18">
        <v>24670</v>
      </c>
      <c r="E66" s="18">
        <v>29637</v>
      </c>
    </row>
    <row r="67" spans="1:7" ht="15" customHeight="1">
      <c r="A67" s="217" t="s">
        <v>234</v>
      </c>
      <c r="B67" s="218">
        <v>448040</v>
      </c>
      <c r="C67" s="218">
        <v>692047</v>
      </c>
      <c r="D67" s="218">
        <v>5239655</v>
      </c>
      <c r="E67" s="218">
        <v>6379742</v>
      </c>
    </row>
    <row r="69" spans="1:7" ht="20.25" customHeight="1">
      <c r="A69" s="395" t="s">
        <v>54</v>
      </c>
      <c r="B69" s="402">
        <v>2016</v>
      </c>
      <c r="C69" s="402"/>
      <c r="D69" s="402"/>
      <c r="E69" s="402"/>
    </row>
    <row r="70" spans="1:7" ht="20.25" customHeight="1">
      <c r="A70" s="396"/>
      <c r="B70" s="226" t="s">
        <v>263</v>
      </c>
      <c r="C70" s="226" t="s">
        <v>264</v>
      </c>
      <c r="D70" s="226" t="s">
        <v>265</v>
      </c>
      <c r="E70" s="226" t="s">
        <v>266</v>
      </c>
    </row>
    <row r="71" spans="1:7" ht="15" customHeight="1">
      <c r="A71" s="184" t="s">
        <v>63</v>
      </c>
      <c r="B71" s="185">
        <v>67658</v>
      </c>
      <c r="C71" s="185">
        <v>4442</v>
      </c>
      <c r="D71" s="185">
        <v>287373</v>
      </c>
      <c r="E71" s="185">
        <v>359473</v>
      </c>
    </row>
    <row r="72" spans="1:7" ht="15" customHeight="1">
      <c r="A72" s="17" t="s">
        <v>272</v>
      </c>
      <c r="B72" s="18">
        <v>319406</v>
      </c>
      <c r="C72" s="18">
        <v>765899</v>
      </c>
      <c r="D72" s="18">
        <v>4343159</v>
      </c>
      <c r="E72" s="18">
        <v>5428464</v>
      </c>
    </row>
    <row r="73" spans="1:7" ht="15" customHeight="1">
      <c r="A73" s="17" t="s">
        <v>273</v>
      </c>
      <c r="B73" s="18">
        <v>53540</v>
      </c>
      <c r="C73" s="18">
        <v>61981</v>
      </c>
      <c r="D73" s="18">
        <v>483804</v>
      </c>
      <c r="E73" s="18">
        <v>599325</v>
      </c>
    </row>
    <row r="74" spans="1:7" ht="15" customHeight="1">
      <c r="A74" s="17" t="s">
        <v>274</v>
      </c>
      <c r="B74" s="18">
        <v>39429</v>
      </c>
      <c r="C74" s="18">
        <v>33298</v>
      </c>
      <c r="D74" s="18">
        <v>344969</v>
      </c>
      <c r="E74" s="18">
        <v>417696</v>
      </c>
    </row>
    <row r="75" spans="1:7" ht="15" customHeight="1">
      <c r="A75" s="217" t="s">
        <v>234</v>
      </c>
      <c r="B75" s="218">
        <v>480034</v>
      </c>
      <c r="C75" s="218">
        <v>865619</v>
      </c>
      <c r="D75" s="218">
        <v>5459305</v>
      </c>
      <c r="E75" s="218">
        <v>6804957</v>
      </c>
    </row>
    <row r="77" spans="1:7" ht="20.25" customHeight="1">
      <c r="A77" s="395" t="s">
        <v>54</v>
      </c>
      <c r="B77" s="402" t="s">
        <v>275</v>
      </c>
      <c r="C77" s="402"/>
      <c r="D77" s="402"/>
      <c r="E77" s="402"/>
      <c r="G77" s="168" t="s">
        <v>276</v>
      </c>
    </row>
    <row r="78" spans="1:7" ht="20.25" customHeight="1">
      <c r="A78" s="396"/>
      <c r="B78" s="226" t="s">
        <v>263</v>
      </c>
      <c r="C78" s="226" t="s">
        <v>264</v>
      </c>
      <c r="D78" s="226" t="s">
        <v>265</v>
      </c>
      <c r="E78" s="226" t="s">
        <v>266</v>
      </c>
    </row>
    <row r="79" spans="1:7" ht="15" customHeight="1">
      <c r="A79" s="235" t="s">
        <v>66</v>
      </c>
      <c r="B79" s="236">
        <v>388102.60116917721</v>
      </c>
      <c r="C79" s="236">
        <v>736834.85258808511</v>
      </c>
      <c r="D79" s="236">
        <v>4598880.6923478888</v>
      </c>
      <c r="E79" s="236">
        <f>SUM(B79:D79)</f>
        <v>5723818.1461051516</v>
      </c>
    </row>
    <row r="80" spans="1:7" ht="15" customHeight="1">
      <c r="A80" s="235" t="s">
        <v>127</v>
      </c>
      <c r="B80" s="236">
        <v>55616.792866482603</v>
      </c>
      <c r="C80" s="236">
        <v>61980.769869329371</v>
      </c>
      <c r="D80" s="236">
        <v>461979.12334951886</v>
      </c>
      <c r="E80" s="236">
        <f t="shared" ref="E80:E81" si="5">SUM(B80:D80)</f>
        <v>579576.68608533079</v>
      </c>
    </row>
    <row r="81" spans="1:7" ht="15" customHeight="1">
      <c r="A81" s="235" t="s">
        <v>173</v>
      </c>
      <c r="B81" s="236">
        <v>44348.839492528619</v>
      </c>
      <c r="C81" s="236">
        <v>35051.95952557218</v>
      </c>
      <c r="D81" s="236">
        <v>342489.3023149817</v>
      </c>
      <c r="E81" s="236">
        <f t="shared" si="5"/>
        <v>421890.10133308254</v>
      </c>
    </row>
    <row r="82" spans="1:7" ht="15" customHeight="1">
      <c r="A82" s="238" t="s">
        <v>234</v>
      </c>
      <c r="B82" s="239">
        <f>SUM(B79:B81)</f>
        <v>488068.23352818849</v>
      </c>
      <c r="C82" s="239">
        <f t="shared" ref="C82:E82" si="6">SUM(C79:C81)</f>
        <v>833867.58198298665</v>
      </c>
      <c r="D82" s="239">
        <f t="shared" si="6"/>
        <v>5403349.1180123892</v>
      </c>
      <c r="E82" s="239">
        <f t="shared" si="6"/>
        <v>6725284.9335235646</v>
      </c>
    </row>
    <row r="84" spans="1:7" ht="20.25" customHeight="1">
      <c r="A84" s="395" t="s">
        <v>54</v>
      </c>
      <c r="B84" s="402" t="s">
        <v>277</v>
      </c>
      <c r="C84" s="402"/>
      <c r="D84" s="402"/>
      <c r="E84" s="402"/>
      <c r="G84" s="168" t="s">
        <v>276</v>
      </c>
    </row>
    <row r="85" spans="1:7" ht="20.25" customHeight="1">
      <c r="A85" s="396"/>
      <c r="B85" s="226" t="s">
        <v>263</v>
      </c>
      <c r="C85" s="226" t="s">
        <v>264</v>
      </c>
      <c r="D85" s="226" t="s">
        <v>265</v>
      </c>
      <c r="E85" s="226" t="s">
        <v>266</v>
      </c>
    </row>
    <row r="86" spans="1:7" ht="15" customHeight="1">
      <c r="A86" s="235" t="s">
        <v>66</v>
      </c>
      <c r="B86" s="236">
        <v>387989.09288410289</v>
      </c>
      <c r="C86" s="236">
        <v>736834.85258808534</v>
      </c>
      <c r="D86" s="236">
        <v>4468154.8788025966</v>
      </c>
      <c r="E86" s="236">
        <f>SUM(B86:D86)</f>
        <v>5592978.8242747849</v>
      </c>
      <c r="G86" s="168"/>
    </row>
    <row r="87" spans="1:7" ht="15" customHeight="1">
      <c r="A87" s="235" t="s">
        <v>127</v>
      </c>
      <c r="B87" s="236">
        <v>55556.278264310531</v>
      </c>
      <c r="C87" s="236">
        <v>61980.769869329328</v>
      </c>
      <c r="D87" s="236">
        <v>464719.658233947</v>
      </c>
      <c r="E87" s="236">
        <f t="shared" ref="E87:E88" si="7">SUM(B87:D87)</f>
        <v>582256.70636758686</v>
      </c>
    </row>
    <row r="88" spans="1:7" ht="15" customHeight="1">
      <c r="A88" s="235" t="s">
        <v>173</v>
      </c>
      <c r="B88" s="236">
        <v>44321.883618832406</v>
      </c>
      <c r="C88" s="236">
        <v>35051.959525572202</v>
      </c>
      <c r="D88" s="236">
        <v>357397.66069827467</v>
      </c>
      <c r="E88" s="236">
        <f t="shared" si="7"/>
        <v>436771.50384267932</v>
      </c>
    </row>
    <row r="89" spans="1:7" ht="15" customHeight="1">
      <c r="A89" s="238" t="s">
        <v>234</v>
      </c>
      <c r="B89" s="239">
        <f>SUM(B86:B88)</f>
        <v>487867.25476724579</v>
      </c>
      <c r="C89" s="239">
        <f t="shared" ref="C89:E89" si="8">SUM(C86:C88)</f>
        <v>833867.58198298689</v>
      </c>
      <c r="D89" s="239">
        <f t="shared" si="8"/>
        <v>5290272.1977348188</v>
      </c>
      <c r="E89" s="239">
        <f t="shared" si="8"/>
        <v>6612007.0344850514</v>
      </c>
    </row>
  </sheetData>
  <sheetProtection algorithmName="SHA-512" hashValue="ZW1RRnFn6DcSoqE2Jc/O97BEY0PVPGHLycDQbMlz7dj8HQPnhrUBzF6kOlrUYZMTla2Qc74o+aTLIuUvcSuD/g==" saltValue="S433Hc1xLsYPuvyrd/UeTA==" spinCount="100000" sheet="1" objects="1" scenarios="1"/>
  <mergeCells count="22">
    <mergeCell ref="A6:A7"/>
    <mergeCell ref="B6:E6"/>
    <mergeCell ref="A13:A14"/>
    <mergeCell ref="B13:E13"/>
    <mergeCell ref="A60:A61"/>
    <mergeCell ref="B60:E60"/>
    <mergeCell ref="A27:A28"/>
    <mergeCell ref="B27:E27"/>
    <mergeCell ref="A34:A35"/>
    <mergeCell ref="B34:E34"/>
    <mergeCell ref="B20:E20"/>
    <mergeCell ref="A20:A21"/>
    <mergeCell ref="A84:A85"/>
    <mergeCell ref="B84:E84"/>
    <mergeCell ref="A69:A70"/>
    <mergeCell ref="B69:E69"/>
    <mergeCell ref="A42:A43"/>
    <mergeCell ref="B42:E42"/>
    <mergeCell ref="A51:A52"/>
    <mergeCell ref="B51:E51"/>
    <mergeCell ref="A77:A78"/>
    <mergeCell ref="B77:E7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F43551C91FE31489D5C40FC68D897AB" ma:contentTypeVersion="14" ma:contentTypeDescription="Create a new document." ma:contentTypeScope="" ma:versionID="38ebe089e2b29baca1f04c7a97598b6c">
  <xsd:schema xmlns:xsd="http://www.w3.org/2001/XMLSchema" xmlns:xs="http://www.w3.org/2001/XMLSchema" xmlns:p="http://schemas.microsoft.com/office/2006/metadata/properties" xmlns:ns2="4e17a187-ffa5-4434-bc87-81c634c9bad3" xmlns:ns3="eb192dea-7faf-481c-8599-651a3f42d026" targetNamespace="http://schemas.microsoft.com/office/2006/metadata/properties" ma:root="true" ma:fieldsID="60b2a75d6cc2e137a9ef1a96b586555c" ns2:_="" ns3:_="">
    <xsd:import namespace="4e17a187-ffa5-4434-bc87-81c634c9bad3"/>
    <xsd:import namespace="eb192dea-7faf-481c-8599-651a3f42d02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17a187-ffa5-4434-bc87-81c634c9ba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192dea-7faf-481c-8599-651a3f42d02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b3f5be3-cacc-47ab-92f0-35282d850bf8}" ma:internalName="TaxCatchAll" ma:showField="CatchAllData" ma:web="eb192dea-7faf-481c-8599-651a3f42d02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b192dea-7faf-481c-8599-651a3f42d026" xsi:nil="true"/>
    <lcf76f155ced4ddcb4097134ff3c332f xmlns="4e17a187-ffa5-4434-bc87-81c634c9bad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F18FF31-86E3-48F3-BC45-3EE85EC0BA1C}"/>
</file>

<file path=customXml/itemProps2.xml><?xml version="1.0" encoding="utf-8"?>
<ds:datastoreItem xmlns:ds="http://schemas.openxmlformats.org/officeDocument/2006/customXml" ds:itemID="{2759903E-8882-41CB-9766-61644AD4D8DB}"/>
</file>

<file path=customXml/itemProps3.xml><?xml version="1.0" encoding="utf-8"?>
<ds:datastoreItem xmlns:ds="http://schemas.openxmlformats.org/officeDocument/2006/customXml" ds:itemID="{74141C9F-F94B-4BB2-A1B2-2BDF7D9DDEF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Benavides, Julia</dc:creator>
  <cp:keywords/>
  <dc:description/>
  <cp:lastModifiedBy/>
  <cp:revision/>
  <dcterms:created xsi:type="dcterms:W3CDTF">2023-05-30T13:46:51Z</dcterms:created>
  <dcterms:modified xsi:type="dcterms:W3CDTF">2025-06-06T22:40:09Z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0x0101003F43551C91FE31489D5C40FC68D897AB</vt:lpwstr>
  </property>
</Properties>
</file>