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olsoncoors-my.sharepoint.com/personal/a424608_molsoncoors_com/Documents/Documents/00_2026 ESG Report/Appendices/"/>
    </mc:Choice>
  </mc:AlternateContent>
  <xr:revisionPtr revIDLastSave="925" documentId="8_{C61AA97A-1C59-49CE-85A8-0B645B1905D1}" xr6:coauthVersionLast="47" xr6:coauthVersionMax="47" xr10:uidLastSave="{5B3DCD65-D1E7-4AF5-A2F9-D62743B95E69}"/>
  <workbookProtection workbookAlgorithmName="SHA-512" workbookHashValue="Tb/B4rjrm5zQTXPzCk5A1mKNqzzTm2IND3QmJhxeQCa+bq6qpE2qggDRJO8OfiD/LO1C7+Uo52fSfqU9txqhpA==" workbookSaltValue="eGpMvv/RlPplNWRJIeLEKw==" workbookSpinCount="100000" lockStructure="1"/>
  <bookViews>
    <workbookView xWindow="29010" yWindow="-2385" windowWidth="28170" windowHeight="14640" tabRatio="1000" xr2:uid="{3E129B03-D09C-4209-9C16-6069A24516F0}"/>
  </bookViews>
  <sheets>
    <sheet name="0. Table of Contents" sheetId="1" r:id="rId1"/>
    <sheet name="1. Facilities List" sheetId="47" r:id="rId2"/>
    <sheet name="2a. Workforce - Global" sheetId="22" r:id="rId3"/>
    <sheet name="2.b Workforce - EEO-1-US" sheetId="48" r:id="rId4"/>
    <sheet name=" 3. Safety" sheetId="41" r:id="rId5"/>
    <sheet name="4. Scope 1 Emissions" sheetId="30" r:id="rId6"/>
    <sheet name="5. Scope 2 Emissions" sheetId="32" r:id="rId7"/>
    <sheet name="6. Total Energy" sheetId="38" r:id="rId8"/>
    <sheet name="7. Renewable Electricity" sheetId="44" r:id="rId9"/>
    <sheet name="8. Scopes 1, 2 &amp; 3 by Region" sheetId="27" r:id="rId10"/>
    <sheet name="9. Abs_Emissions Value Chain" sheetId="28" r:id="rId11"/>
    <sheet name="10. Abs_Emissions Scope 3" sheetId="46" r:id="rId12"/>
    <sheet name="11. Baseline Updates" sheetId="45" r:id="rId13"/>
    <sheet name="12. Water-to-Product Ratio" sheetId="42" r:id="rId14"/>
    <sheet name="13. Water Usage by Source" sheetId="40" r:id="rId15"/>
    <sheet name=" 14. Water Barley" sheetId="23" r:id="rId16"/>
    <sheet name="15. Water Restoration Projects" sheetId="13" r:id="rId17"/>
    <sheet name="16. Waste Management" sheetId="29" r:id="rId18"/>
    <sheet name="17. Policies" sheetId="17" r:id="rId19"/>
    <sheet name=" 18. Political Contributions" sheetId="19" r:id="rId20"/>
  </sheets>
  <externalReferences>
    <externalReference r:id="rId21"/>
    <externalReference r:id="rId22"/>
  </externalReferences>
  <definedNames>
    <definedName name="cy">[1]lookups!$AD$2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2" l="1"/>
  <c r="S8" i="13"/>
  <c r="S9" i="13"/>
  <c r="J11" i="29" l="1"/>
  <c r="I11" i="29"/>
  <c r="B11" i="29"/>
  <c r="C11" i="40" l="1"/>
  <c r="B11" i="40"/>
  <c r="B10" i="40"/>
  <c r="B9" i="40"/>
  <c r="B8" i="40"/>
  <c r="C16" i="46"/>
  <c r="K14" i="28"/>
  <c r="J14" i="28"/>
  <c r="D11" i="27"/>
  <c r="E8" i="27"/>
  <c r="C11" i="27"/>
  <c r="B11" i="27"/>
  <c r="E10" i="27"/>
  <c r="E9" i="27"/>
  <c r="E11" i="27" l="1"/>
  <c r="D3" i="48" l="1"/>
  <c r="A1056" i="48"/>
  <c r="A1055" i="48"/>
  <c r="A1054" i="48"/>
  <c r="A1053" i="48"/>
  <c r="A1052" i="48"/>
  <c r="A1051" i="48"/>
  <c r="A1050" i="48"/>
  <c r="A1049" i="48"/>
  <c r="A1048" i="48"/>
  <c r="A1047" i="48"/>
  <c r="A1046" i="48"/>
  <c r="A1045" i="48"/>
  <c r="A1042" i="48"/>
  <c r="A1041" i="48"/>
  <c r="A1040" i="48"/>
  <c r="A1039" i="48"/>
  <c r="A1038" i="48"/>
  <c r="A1037" i="48"/>
  <c r="A1036" i="48"/>
  <c r="A1035" i="48"/>
  <c r="A1034" i="48"/>
  <c r="A1033" i="48"/>
  <c r="A1032" i="48"/>
  <c r="A1031" i="48"/>
  <c r="A1028" i="48"/>
  <c r="A1027" i="48"/>
  <c r="A1026" i="48"/>
  <c r="A1025" i="48"/>
  <c r="A1024" i="48"/>
  <c r="A1023" i="48"/>
  <c r="A1022" i="48"/>
  <c r="A1021" i="48"/>
  <c r="A1020" i="48"/>
  <c r="A1019" i="48"/>
  <c r="A1018" i="48"/>
  <c r="A1017" i="48"/>
  <c r="A1014" i="48"/>
  <c r="A1013" i="48"/>
  <c r="A1012" i="48"/>
  <c r="A1011" i="48"/>
  <c r="A1010" i="48"/>
  <c r="A1009" i="48"/>
  <c r="A1008" i="48"/>
  <c r="A1007" i="48"/>
  <c r="A1006" i="48"/>
  <c r="A1005" i="48"/>
  <c r="A1004" i="48"/>
  <c r="A1003" i="48"/>
  <c r="A1000" i="48"/>
  <c r="A999" i="48"/>
  <c r="A998" i="48"/>
  <c r="A997" i="48"/>
  <c r="A996" i="48"/>
  <c r="A995" i="48"/>
  <c r="A994" i="48"/>
  <c r="A993" i="48"/>
  <c r="A992" i="48"/>
  <c r="A991" i="48"/>
  <c r="A990" i="48"/>
  <c r="A989" i="48"/>
  <c r="A986" i="48"/>
  <c r="A985" i="48"/>
  <c r="A984" i="48"/>
  <c r="A983" i="48"/>
  <c r="A982" i="48"/>
  <c r="A981" i="48"/>
  <c r="A980" i="48"/>
  <c r="A979" i="48"/>
  <c r="A978" i="48"/>
  <c r="A977" i="48"/>
  <c r="A976" i="48"/>
  <c r="A975" i="48"/>
  <c r="A972" i="48"/>
  <c r="A971" i="48"/>
  <c r="A970" i="48"/>
  <c r="A969" i="48"/>
  <c r="A968" i="48"/>
  <c r="A967" i="48"/>
  <c r="A966" i="48"/>
  <c r="A965" i="48"/>
  <c r="A964" i="48"/>
  <c r="A963" i="48"/>
  <c r="A962" i="48"/>
  <c r="A961" i="48"/>
  <c r="A958" i="48"/>
  <c r="A957" i="48"/>
  <c r="A956" i="48"/>
  <c r="A955" i="48"/>
  <c r="A954" i="48"/>
  <c r="A953" i="48"/>
  <c r="A952" i="48"/>
  <c r="A951" i="48"/>
  <c r="A950" i="48"/>
  <c r="A949" i="48"/>
  <c r="A948" i="48"/>
  <c r="A947" i="48"/>
  <c r="A944" i="48"/>
  <c r="A943" i="48"/>
  <c r="A942" i="48"/>
  <c r="A941" i="48"/>
  <c r="A940" i="48"/>
  <c r="A939" i="48"/>
  <c r="A938" i="48"/>
  <c r="A937" i="48"/>
  <c r="A936" i="48"/>
  <c r="A935" i="48"/>
  <c r="A934" i="48"/>
  <c r="A933" i="48"/>
  <c r="A930" i="48"/>
  <c r="A929" i="48"/>
  <c r="A928" i="48"/>
  <c r="A927" i="48"/>
  <c r="A926" i="48"/>
  <c r="A925" i="48"/>
  <c r="A924" i="48"/>
  <c r="A923" i="48"/>
  <c r="A922" i="48"/>
  <c r="A921" i="48"/>
  <c r="A920" i="48"/>
  <c r="A919" i="48"/>
  <c r="A916" i="48"/>
  <c r="A915" i="48"/>
  <c r="A914" i="48"/>
  <c r="A913" i="48"/>
  <c r="A912" i="48"/>
  <c r="A911" i="48"/>
  <c r="A910" i="48"/>
  <c r="A909" i="48"/>
  <c r="A908" i="48"/>
  <c r="A907" i="48"/>
  <c r="A906" i="48"/>
  <c r="A905" i="48"/>
  <c r="A902" i="48"/>
  <c r="A901" i="48"/>
  <c r="A900" i="48"/>
  <c r="A899" i="48"/>
  <c r="A898" i="48"/>
  <c r="A897" i="48"/>
  <c r="A896" i="48"/>
  <c r="A895" i="48"/>
  <c r="A894" i="48"/>
  <c r="A893" i="48"/>
  <c r="A892" i="48"/>
  <c r="A891" i="48"/>
  <c r="A888" i="48"/>
  <c r="A887" i="48"/>
  <c r="A886" i="48"/>
  <c r="A885" i="48"/>
  <c r="A884" i="48"/>
  <c r="A883" i="48"/>
  <c r="A882" i="48"/>
  <c r="A881" i="48"/>
  <c r="A880" i="48"/>
  <c r="A879" i="48"/>
  <c r="A878" i="48"/>
  <c r="A877" i="48"/>
  <c r="A874" i="48"/>
  <c r="A873" i="48"/>
  <c r="A872" i="48"/>
  <c r="A871" i="48"/>
  <c r="A870" i="48"/>
  <c r="A869" i="48"/>
  <c r="A868" i="48"/>
  <c r="A867" i="48"/>
  <c r="A866" i="48"/>
  <c r="A865" i="48"/>
  <c r="A864" i="48"/>
  <c r="A863" i="48"/>
  <c r="A860" i="48"/>
  <c r="A859" i="48"/>
  <c r="A858" i="48"/>
  <c r="A857" i="48"/>
  <c r="A856" i="48"/>
  <c r="A855" i="48"/>
  <c r="A854" i="48"/>
  <c r="A853" i="48"/>
  <c r="A852" i="48"/>
  <c r="A851" i="48"/>
  <c r="A850" i="48"/>
  <c r="A849" i="48"/>
  <c r="A846" i="48"/>
  <c r="A845" i="48"/>
  <c r="A844" i="48"/>
  <c r="A843" i="48"/>
  <c r="A842" i="48"/>
  <c r="A841" i="48"/>
  <c r="A840" i="48"/>
  <c r="A839" i="48"/>
  <c r="A838" i="48"/>
  <c r="A837" i="48"/>
  <c r="A836" i="48"/>
  <c r="A835" i="48"/>
  <c r="P832" i="48"/>
  <c r="P809" i="48"/>
  <c r="P808" i="48"/>
  <c r="P807" i="48"/>
  <c r="P806" i="48"/>
  <c r="P805" i="48"/>
  <c r="P804" i="48"/>
  <c r="P803" i="48"/>
  <c r="P802" i="48"/>
  <c r="P801" i="48"/>
  <c r="P800" i="48"/>
  <c r="P799" i="48"/>
  <c r="P796" i="48"/>
  <c r="P795" i="48"/>
  <c r="P794" i="48"/>
  <c r="P793" i="48"/>
  <c r="P792" i="48"/>
  <c r="P791" i="48"/>
  <c r="P790" i="48"/>
  <c r="P789" i="48"/>
  <c r="P788" i="48"/>
  <c r="P787" i="48"/>
  <c r="P786" i="48"/>
  <c r="P785" i="48"/>
  <c r="P768" i="48"/>
  <c r="A768" i="48"/>
  <c r="P767" i="48"/>
  <c r="A767" i="48"/>
  <c r="P766" i="48"/>
  <c r="A766" i="48"/>
  <c r="P765" i="48"/>
  <c r="A765" i="48"/>
  <c r="P764" i="48"/>
  <c r="A764" i="48"/>
  <c r="P763" i="48"/>
  <c r="A763" i="48"/>
  <c r="P762" i="48"/>
  <c r="A762" i="48"/>
  <c r="P761" i="48"/>
  <c r="A761" i="48"/>
  <c r="P760" i="48"/>
  <c r="A760" i="48"/>
  <c r="P759" i="48"/>
  <c r="A759" i="48"/>
  <c r="P758" i="48"/>
  <c r="A758" i="48"/>
  <c r="P757" i="48"/>
  <c r="A757" i="48"/>
  <c r="P754" i="48"/>
  <c r="A754" i="48"/>
  <c r="P753" i="48"/>
  <c r="A753" i="48"/>
  <c r="P752" i="48"/>
  <c r="A752" i="48"/>
  <c r="P751" i="48"/>
  <c r="A751" i="48"/>
  <c r="P750" i="48"/>
  <c r="A750" i="48"/>
  <c r="P749" i="48"/>
  <c r="A749" i="48"/>
  <c r="P748" i="48"/>
  <c r="A748" i="48"/>
  <c r="P747" i="48"/>
  <c r="A747" i="48"/>
  <c r="P746" i="48"/>
  <c r="A746" i="48"/>
  <c r="P745" i="48"/>
  <c r="A745" i="48"/>
  <c r="P744" i="48"/>
  <c r="A744" i="48"/>
  <c r="P743" i="48"/>
  <c r="A743" i="48"/>
  <c r="P740" i="48"/>
  <c r="A740" i="48"/>
  <c r="P739" i="48"/>
  <c r="A739" i="48"/>
  <c r="P738" i="48"/>
  <c r="A738" i="48"/>
  <c r="P737" i="48"/>
  <c r="A737" i="48"/>
  <c r="P736" i="48"/>
  <c r="A736" i="48"/>
  <c r="P735" i="48"/>
  <c r="A735" i="48"/>
  <c r="P734" i="48"/>
  <c r="A734" i="48"/>
  <c r="P733" i="48"/>
  <c r="A733" i="48"/>
  <c r="P732" i="48"/>
  <c r="A732" i="48"/>
  <c r="P731" i="48"/>
  <c r="A731" i="48"/>
  <c r="P730" i="48"/>
  <c r="A730" i="48"/>
  <c r="P729" i="48"/>
  <c r="A729" i="48"/>
  <c r="A726" i="48"/>
  <c r="O725" i="48"/>
  <c r="N725" i="48"/>
  <c r="M725" i="48"/>
  <c r="L725" i="48"/>
  <c r="K725" i="48"/>
  <c r="J725" i="48"/>
  <c r="I725" i="48"/>
  <c r="H725" i="48"/>
  <c r="G725" i="48"/>
  <c r="F725" i="48"/>
  <c r="E725" i="48"/>
  <c r="D725" i="48"/>
  <c r="C725" i="48"/>
  <c r="B725" i="48"/>
  <c r="A725" i="48"/>
  <c r="P724" i="48"/>
  <c r="A724" i="48"/>
  <c r="P723" i="48"/>
  <c r="A723" i="48"/>
  <c r="P722" i="48"/>
  <c r="A722" i="48"/>
  <c r="P721" i="48"/>
  <c r="A721" i="48"/>
  <c r="P720" i="48"/>
  <c r="A720" i="48"/>
  <c r="P719" i="48"/>
  <c r="A719" i="48"/>
  <c r="P718" i="48"/>
  <c r="A718" i="48"/>
  <c r="P717" i="48"/>
  <c r="A717" i="48"/>
  <c r="P716" i="48"/>
  <c r="A716" i="48"/>
  <c r="P715" i="48"/>
  <c r="A715" i="48"/>
  <c r="P712" i="48"/>
  <c r="A712" i="48"/>
  <c r="P711" i="48"/>
  <c r="A711" i="48"/>
  <c r="P710" i="48"/>
  <c r="A710" i="48"/>
  <c r="P709" i="48"/>
  <c r="A709" i="48"/>
  <c r="P708" i="48"/>
  <c r="A708" i="48"/>
  <c r="P707" i="48"/>
  <c r="A707" i="48"/>
  <c r="P706" i="48"/>
  <c r="A706" i="48"/>
  <c r="P705" i="48"/>
  <c r="A705" i="48"/>
  <c r="P704" i="48"/>
  <c r="A704" i="48"/>
  <c r="P703" i="48"/>
  <c r="A703" i="48"/>
  <c r="P702" i="48"/>
  <c r="A702" i="48"/>
  <c r="P701" i="48"/>
  <c r="A701" i="48"/>
  <c r="P698" i="48"/>
  <c r="A698" i="48"/>
  <c r="P697" i="48"/>
  <c r="A697" i="48"/>
  <c r="P696" i="48"/>
  <c r="A696" i="48"/>
  <c r="P695" i="48"/>
  <c r="A695" i="48"/>
  <c r="P694" i="48"/>
  <c r="A694" i="48"/>
  <c r="P693" i="48"/>
  <c r="A693" i="48"/>
  <c r="P692" i="48"/>
  <c r="A692" i="48"/>
  <c r="P691" i="48"/>
  <c r="A691" i="48"/>
  <c r="P690" i="48"/>
  <c r="A690" i="48"/>
  <c r="P689" i="48"/>
  <c r="A689" i="48"/>
  <c r="P688" i="48"/>
  <c r="A688" i="48"/>
  <c r="P687" i="48"/>
  <c r="A687" i="48"/>
  <c r="P684" i="48"/>
  <c r="A684" i="48"/>
  <c r="P683" i="48"/>
  <c r="A683" i="48"/>
  <c r="P682" i="48"/>
  <c r="A682" i="48"/>
  <c r="P681" i="48"/>
  <c r="A681" i="48"/>
  <c r="P680" i="48"/>
  <c r="A680" i="48"/>
  <c r="P679" i="48"/>
  <c r="A679" i="48"/>
  <c r="P678" i="48"/>
  <c r="A678" i="48"/>
  <c r="P677" i="48"/>
  <c r="A677" i="48"/>
  <c r="P676" i="48"/>
  <c r="A676" i="48"/>
  <c r="P675" i="48"/>
  <c r="A675" i="48"/>
  <c r="P674" i="48"/>
  <c r="A674" i="48"/>
  <c r="P673" i="48"/>
  <c r="A673" i="48"/>
  <c r="P670" i="48"/>
  <c r="A670" i="48"/>
  <c r="P669" i="48"/>
  <c r="A669" i="48"/>
  <c r="P668" i="48"/>
  <c r="A668" i="48"/>
  <c r="P667" i="48"/>
  <c r="A667" i="48"/>
  <c r="P666" i="48"/>
  <c r="A666" i="48"/>
  <c r="P665" i="48"/>
  <c r="A665" i="48"/>
  <c r="P664" i="48"/>
  <c r="A664" i="48"/>
  <c r="P663" i="48"/>
  <c r="A663" i="48"/>
  <c r="P662" i="48"/>
  <c r="A662" i="48"/>
  <c r="P661" i="48"/>
  <c r="A661" i="48"/>
  <c r="P660" i="48"/>
  <c r="A660" i="48"/>
  <c r="P659" i="48"/>
  <c r="A659" i="48"/>
  <c r="P656" i="48"/>
  <c r="A656" i="48"/>
  <c r="P655" i="48"/>
  <c r="A655" i="48"/>
  <c r="P654" i="48"/>
  <c r="A654" i="48"/>
  <c r="P653" i="48"/>
  <c r="A653" i="48"/>
  <c r="P652" i="48"/>
  <c r="A652" i="48"/>
  <c r="P651" i="48"/>
  <c r="A651" i="48"/>
  <c r="P650" i="48"/>
  <c r="A650" i="48"/>
  <c r="P649" i="48"/>
  <c r="A649" i="48"/>
  <c r="P648" i="48"/>
  <c r="A648" i="48"/>
  <c r="P647" i="48"/>
  <c r="A647" i="48"/>
  <c r="P646" i="48"/>
  <c r="A646" i="48"/>
  <c r="P645" i="48"/>
  <c r="A645" i="48"/>
  <c r="P642" i="48"/>
  <c r="A642" i="48"/>
  <c r="P641" i="48"/>
  <c r="A641" i="48"/>
  <c r="P640" i="48"/>
  <c r="A640" i="48"/>
  <c r="P639" i="48"/>
  <c r="A639" i="48"/>
  <c r="P638" i="48"/>
  <c r="A638" i="48"/>
  <c r="P637" i="48"/>
  <c r="A637" i="48"/>
  <c r="P636" i="48"/>
  <c r="A636" i="48"/>
  <c r="P635" i="48"/>
  <c r="A635" i="48"/>
  <c r="P634" i="48"/>
  <c r="A634" i="48"/>
  <c r="P633" i="48"/>
  <c r="A633" i="48"/>
  <c r="P632" i="48"/>
  <c r="A632" i="48"/>
  <c r="P631" i="48"/>
  <c r="A631" i="48"/>
  <c r="A628" i="48"/>
  <c r="P627" i="48"/>
  <c r="A627" i="48"/>
  <c r="P626" i="48"/>
  <c r="A626" i="48"/>
  <c r="P625" i="48"/>
  <c r="A625" i="48"/>
  <c r="P624" i="48"/>
  <c r="A624" i="48"/>
  <c r="P623" i="48"/>
  <c r="A623" i="48"/>
  <c r="P622" i="48"/>
  <c r="A622" i="48"/>
  <c r="P621" i="48"/>
  <c r="A621" i="48"/>
  <c r="P620" i="48"/>
  <c r="A620" i="48"/>
  <c r="P619" i="48"/>
  <c r="A619" i="48"/>
  <c r="P618" i="48"/>
  <c r="A618" i="48"/>
  <c r="P617" i="48"/>
  <c r="A617" i="48"/>
  <c r="P614" i="48"/>
  <c r="A614" i="48"/>
  <c r="P613" i="48"/>
  <c r="A613" i="48"/>
  <c r="P612" i="48"/>
  <c r="A612" i="48"/>
  <c r="P611" i="48"/>
  <c r="A611" i="48"/>
  <c r="P610" i="48"/>
  <c r="A610" i="48"/>
  <c r="P609" i="48"/>
  <c r="A609" i="48"/>
  <c r="P608" i="48"/>
  <c r="A608" i="48"/>
  <c r="P607" i="48"/>
  <c r="A607" i="48"/>
  <c r="P606" i="48"/>
  <c r="A606" i="48"/>
  <c r="P605" i="48"/>
  <c r="A605" i="48"/>
  <c r="P604" i="48"/>
  <c r="A604" i="48"/>
  <c r="P603" i="48"/>
  <c r="A603" i="48"/>
  <c r="P600" i="48"/>
  <c r="A600" i="48"/>
  <c r="P599" i="48"/>
  <c r="A599" i="48"/>
  <c r="P598" i="48"/>
  <c r="A598" i="48"/>
  <c r="P597" i="48"/>
  <c r="A597" i="48"/>
  <c r="P596" i="48"/>
  <c r="A596" i="48"/>
  <c r="P595" i="48"/>
  <c r="A595" i="48"/>
  <c r="P594" i="48"/>
  <c r="A594" i="48"/>
  <c r="P593" i="48"/>
  <c r="A593" i="48"/>
  <c r="P592" i="48"/>
  <c r="A592" i="48"/>
  <c r="P591" i="48"/>
  <c r="A591" i="48"/>
  <c r="P590" i="48"/>
  <c r="A590" i="48"/>
  <c r="P589" i="48"/>
  <c r="A589" i="48"/>
  <c r="P586" i="48"/>
  <c r="A586" i="48"/>
  <c r="A810" i="48" s="1"/>
  <c r="P585" i="48"/>
  <c r="A585" i="48"/>
  <c r="A809" i="48" s="1"/>
  <c r="P584" i="48"/>
  <c r="A584" i="48"/>
  <c r="A808" i="48" s="1"/>
  <c r="P583" i="48"/>
  <c r="A583" i="48"/>
  <c r="A807" i="48" s="1"/>
  <c r="P582" i="48"/>
  <c r="A582" i="48"/>
  <c r="A806" i="48" s="1"/>
  <c r="P581" i="48"/>
  <c r="A581" i="48"/>
  <c r="A805" i="48" s="1"/>
  <c r="P580" i="48"/>
  <c r="A580" i="48"/>
  <c r="A804" i="48" s="1"/>
  <c r="P579" i="48"/>
  <c r="A579" i="48"/>
  <c r="A803" i="48" s="1"/>
  <c r="P578" i="48"/>
  <c r="A578" i="48"/>
  <c r="A802" i="48" s="1"/>
  <c r="P577" i="48"/>
  <c r="A577" i="48"/>
  <c r="A801" i="48" s="1"/>
  <c r="P576" i="48"/>
  <c r="A576" i="48"/>
  <c r="A800" i="48" s="1"/>
  <c r="P575" i="48"/>
  <c r="A575" i="48"/>
  <c r="A799" i="48" s="1"/>
  <c r="P572" i="48"/>
  <c r="A572" i="48"/>
  <c r="A796" i="48" s="1"/>
  <c r="P571" i="48"/>
  <c r="A571" i="48"/>
  <c r="A795" i="48" s="1"/>
  <c r="P570" i="48"/>
  <c r="A570" i="48"/>
  <c r="A794" i="48" s="1"/>
  <c r="P569" i="48"/>
  <c r="A569" i="48"/>
  <c r="A793" i="48" s="1"/>
  <c r="P568" i="48"/>
  <c r="A568" i="48"/>
  <c r="A792" i="48" s="1"/>
  <c r="P567" i="48"/>
  <c r="A567" i="48"/>
  <c r="A791" i="48" s="1"/>
  <c r="P566" i="48"/>
  <c r="A566" i="48"/>
  <c r="A790" i="48" s="1"/>
  <c r="P565" i="48"/>
  <c r="A565" i="48"/>
  <c r="A789" i="48" s="1"/>
  <c r="P564" i="48"/>
  <c r="A564" i="48"/>
  <c r="A788" i="48" s="1"/>
  <c r="P563" i="48"/>
  <c r="A563" i="48"/>
  <c r="A787" i="48" s="1"/>
  <c r="P562" i="48"/>
  <c r="A562" i="48"/>
  <c r="A786" i="48" s="1"/>
  <c r="P561" i="48"/>
  <c r="A561" i="48"/>
  <c r="A785" i="48" s="1"/>
  <c r="P558" i="48"/>
  <c r="A558" i="48"/>
  <c r="A782" i="48" s="1"/>
  <c r="P557" i="48"/>
  <c r="A557" i="48"/>
  <c r="A781" i="48" s="1"/>
  <c r="P556" i="48"/>
  <c r="A556" i="48"/>
  <c r="A780" i="48" s="1"/>
  <c r="P555" i="48"/>
  <c r="A555" i="48"/>
  <c r="A779" i="48" s="1"/>
  <c r="P554" i="48"/>
  <c r="A554" i="48"/>
  <c r="A778" i="48" s="1"/>
  <c r="P553" i="48"/>
  <c r="A553" i="48"/>
  <c r="A777" i="48" s="1"/>
  <c r="P552" i="48"/>
  <c r="A552" i="48"/>
  <c r="A776" i="48" s="1"/>
  <c r="P551" i="48"/>
  <c r="A551" i="48"/>
  <c r="A775" i="48" s="1"/>
  <c r="P550" i="48"/>
  <c r="A550" i="48"/>
  <c r="A774" i="48" s="1"/>
  <c r="P549" i="48"/>
  <c r="A549" i="48"/>
  <c r="A773" i="48" s="1"/>
  <c r="P548" i="48"/>
  <c r="A548" i="48"/>
  <c r="A772" i="48" s="1"/>
  <c r="P547" i="48"/>
  <c r="A547" i="48"/>
  <c r="A771" i="48" s="1"/>
  <c r="P543" i="48"/>
  <c r="P542" i="48"/>
  <c r="P541" i="48"/>
  <c r="P540" i="48"/>
  <c r="P539" i="48"/>
  <c r="P538" i="48"/>
  <c r="P537" i="48"/>
  <c r="P536" i="48"/>
  <c r="P535" i="48"/>
  <c r="P534" i="48"/>
  <c r="P533" i="48"/>
  <c r="P725" i="48" l="1"/>
  <c r="E11" i="40" l="1"/>
  <c r="D11" i="40"/>
  <c r="O186" i="30"/>
  <c r="O96" i="30"/>
  <c r="O99" i="38"/>
  <c r="O78" i="38"/>
  <c r="O100" i="38" s="1"/>
  <c r="O45" i="38"/>
  <c r="O22" i="38"/>
  <c r="P8" i="44"/>
  <c r="O8" i="44"/>
  <c r="S10" i="13"/>
  <c r="S11" i="13"/>
  <c r="S12" i="13"/>
  <c r="S13" i="13"/>
  <c r="I8" i="29"/>
  <c r="I10" i="29"/>
  <c r="O46" i="38" l="1"/>
  <c r="B65" i="22"/>
  <c r="L65" i="22"/>
  <c r="J65" i="22"/>
  <c r="H65" i="22"/>
  <c r="F65" i="22"/>
  <c r="D65" i="22"/>
  <c r="L50" i="22"/>
  <c r="J50" i="22"/>
  <c r="H50" i="22"/>
  <c r="F50" i="22"/>
  <c r="E52" i="22"/>
  <c r="E51" i="22"/>
  <c r="D50" i="22"/>
  <c r="B50" i="22"/>
  <c r="B40" i="22"/>
  <c r="C42" i="22" s="1"/>
  <c r="I41" i="22"/>
  <c r="G41" i="22"/>
  <c r="E41" i="22"/>
  <c r="I18" i="22"/>
  <c r="G15" i="22"/>
  <c r="E16" i="22"/>
  <c r="E17" i="22"/>
  <c r="E18" i="22"/>
  <c r="E19" i="22"/>
  <c r="E20" i="22"/>
  <c r="E21" i="22"/>
  <c r="E22" i="22"/>
  <c r="E23" i="22"/>
  <c r="E24" i="22"/>
  <c r="E25" i="22"/>
  <c r="E26" i="22"/>
  <c r="E27" i="22"/>
  <c r="E28" i="22"/>
  <c r="E29" i="22"/>
  <c r="E15" i="22"/>
  <c r="E53" i="22"/>
  <c r="E42" i="22"/>
  <c r="E43" i="22"/>
  <c r="D40" i="22"/>
  <c r="F40" i="22"/>
  <c r="H40" i="22"/>
  <c r="J40" i="22"/>
  <c r="L40" i="22"/>
  <c r="F14" i="22"/>
  <c r="H14" i="22"/>
  <c r="J14" i="22"/>
  <c r="L14" i="22"/>
  <c r="B14" i="22"/>
  <c r="C21" i="22" s="1"/>
  <c r="D14" i="22"/>
  <c r="A5" i="17"/>
  <c r="H11" i="29"/>
  <c r="G11" i="29"/>
  <c r="F11" i="29"/>
  <c r="E11" i="29"/>
  <c r="D11" i="29"/>
  <c r="C11" i="29"/>
  <c r="J10" i="29"/>
  <c r="I9" i="29"/>
  <c r="J9" i="29" s="1"/>
  <c r="O7" i="38" l="1"/>
  <c r="C20" i="22"/>
  <c r="C43" i="22"/>
  <c r="K50" i="22"/>
  <c r="C28" i="22"/>
  <c r="E65" i="22"/>
  <c r="I65" i="22"/>
  <c r="K65" i="22"/>
  <c r="G65" i="22"/>
  <c r="M65" i="22"/>
  <c r="E50" i="22"/>
  <c r="C41" i="22"/>
  <c r="I50" i="22"/>
  <c r="G50" i="22"/>
  <c r="M50" i="22"/>
  <c r="C23" i="22"/>
  <c r="C27" i="22"/>
  <c r="C15" i="22"/>
  <c r="C18" i="22"/>
  <c r="C17" i="22"/>
  <c r="C22" i="22"/>
  <c r="C19" i="22"/>
  <c r="C26" i="22"/>
  <c r="C25" i="22"/>
  <c r="C24" i="22"/>
  <c r="C16" i="22"/>
  <c r="C29" i="22"/>
  <c r="J8" i="29"/>
  <c r="M8" i="44" l="1"/>
  <c r="N96" i="30" l="1"/>
  <c r="B16" i="46" l="1"/>
  <c r="B4" i="45"/>
  <c r="N8" i="44"/>
  <c r="B4" i="46" l="1"/>
  <c r="B52" i="40" l="1"/>
  <c r="B51" i="40"/>
  <c r="B50" i="40"/>
  <c r="B24" i="40"/>
  <c r="B23" i="40"/>
  <c r="B22" i="40"/>
  <c r="B17" i="40"/>
  <c r="B16" i="40"/>
  <c r="B15" i="40"/>
  <c r="D18" i="40"/>
  <c r="C18" i="40"/>
  <c r="D25" i="40"/>
  <c r="E25" i="40"/>
  <c r="E18" i="40"/>
  <c r="C25" i="40"/>
  <c r="B18" i="40" l="1"/>
  <c r="B53" i="40"/>
  <c r="B25" i="40"/>
  <c r="B24" i="28"/>
  <c r="D89" i="27"/>
  <c r="C89" i="27"/>
  <c r="B89" i="27"/>
  <c r="E88" i="27"/>
  <c r="E87" i="27"/>
  <c r="E86" i="27"/>
  <c r="E89" i="27" l="1"/>
  <c r="N22" i="38" l="1"/>
  <c r="N45" i="38"/>
  <c r="N78" i="38"/>
  <c r="N99" i="38"/>
  <c r="N185" i="32"/>
  <c r="N186" i="30"/>
  <c r="N100" i="38" l="1"/>
  <c r="N46" i="38"/>
  <c r="N7" i="38" l="1"/>
  <c r="E17" i="27"/>
  <c r="E16" i="27"/>
  <c r="D3" i="47"/>
  <c r="I16" i="29"/>
  <c r="I17" i="29"/>
  <c r="I15" i="29"/>
  <c r="J15" i="29" s="1"/>
  <c r="D18" i="27"/>
  <c r="C18" i="27"/>
  <c r="B18" i="27"/>
  <c r="E15" i="27"/>
  <c r="E18" i="27" l="1"/>
  <c r="E15" i="41"/>
  <c r="C15" i="41"/>
  <c r="B15" i="41"/>
  <c r="M63" i="22"/>
  <c r="K63" i="22"/>
  <c r="I63" i="22"/>
  <c r="G63" i="22"/>
  <c r="E63" i="22"/>
  <c r="M38" i="22"/>
  <c r="K38" i="22"/>
  <c r="I38" i="22"/>
  <c r="G38" i="22"/>
  <c r="E38" i="22"/>
  <c r="D3" i="22"/>
  <c r="M12" i="22"/>
  <c r="K12" i="22"/>
  <c r="I12" i="22"/>
  <c r="G12" i="22"/>
  <c r="E12" i="22"/>
  <c r="H18" i="29" l="1"/>
  <c r="G18" i="29"/>
  <c r="F18" i="29"/>
  <c r="E18" i="29"/>
  <c r="D18" i="29"/>
  <c r="C18" i="29"/>
  <c r="B18" i="29"/>
  <c r="J17" i="29"/>
  <c r="J16" i="29"/>
  <c r="I18" i="29"/>
  <c r="M22" i="38"/>
  <c r="M45" i="38"/>
  <c r="M78" i="38"/>
  <c r="D25" i="27"/>
  <c r="C25" i="27"/>
  <c r="B25" i="27"/>
  <c r="E24" i="27"/>
  <c r="E23" i="27"/>
  <c r="E22" i="27"/>
  <c r="D96" i="27"/>
  <c r="C96" i="27"/>
  <c r="B96" i="27"/>
  <c r="E95" i="27"/>
  <c r="E94" i="27"/>
  <c r="E93" i="27"/>
  <c r="D3" i="19"/>
  <c r="E3" i="29"/>
  <c r="E3" i="13"/>
  <c r="F3" i="23"/>
  <c r="E3" i="40"/>
  <c r="F3" i="42"/>
  <c r="D3" i="28"/>
  <c r="E3" i="27"/>
  <c r="C3" i="44"/>
  <c r="C3" i="38"/>
  <c r="C3" i="32"/>
  <c r="C3" i="30"/>
  <c r="E3" i="41"/>
  <c r="B34" i="28"/>
  <c r="J18" i="29" l="1"/>
  <c r="E96" i="27"/>
  <c r="E25" i="27"/>
  <c r="M46" i="38"/>
  <c r="I14" i="28"/>
  <c r="J29" i="29"/>
  <c r="J30" i="29"/>
  <c r="J31" i="29"/>
  <c r="D32" i="29"/>
  <c r="I32" i="29"/>
  <c r="H32" i="29"/>
  <c r="G32" i="29"/>
  <c r="F32" i="29"/>
  <c r="E32" i="29"/>
  <c r="C32" i="29"/>
  <c r="B32" i="29"/>
  <c r="M67" i="22"/>
  <c r="M68" i="22"/>
  <c r="K67" i="22"/>
  <c r="K68" i="22"/>
  <c r="I67" i="22"/>
  <c r="I68" i="22"/>
  <c r="G67" i="22"/>
  <c r="G68" i="22"/>
  <c r="E67" i="22"/>
  <c r="E68" i="22"/>
  <c r="G37" i="22"/>
  <c r="M42" i="22"/>
  <c r="M43" i="22"/>
  <c r="K42" i="22"/>
  <c r="K43" i="22"/>
  <c r="I42" i="22"/>
  <c r="I43" i="22"/>
  <c r="G42" i="22"/>
  <c r="G43" i="22"/>
  <c r="M16" i="22"/>
  <c r="M17" i="22"/>
  <c r="M18" i="22"/>
  <c r="M19" i="22"/>
  <c r="M20" i="22"/>
  <c r="M21" i="22"/>
  <c r="M22" i="22"/>
  <c r="M23" i="22"/>
  <c r="M24" i="22"/>
  <c r="M25" i="22"/>
  <c r="M26" i="22"/>
  <c r="M27" i="22"/>
  <c r="M28" i="22"/>
  <c r="M29" i="22"/>
  <c r="K16" i="22"/>
  <c r="K17" i="22"/>
  <c r="K18" i="22"/>
  <c r="K19" i="22"/>
  <c r="K20" i="22"/>
  <c r="K21" i="22"/>
  <c r="K22" i="22"/>
  <c r="K23" i="22"/>
  <c r="K24" i="22"/>
  <c r="K25" i="22"/>
  <c r="K26" i="22"/>
  <c r="K27" i="22"/>
  <c r="K28" i="22"/>
  <c r="K29" i="22"/>
  <c r="I16" i="22"/>
  <c r="I17" i="22"/>
  <c r="I19" i="22"/>
  <c r="I20" i="22"/>
  <c r="I21" i="22"/>
  <c r="I22" i="22"/>
  <c r="I23" i="22"/>
  <c r="I24" i="22"/>
  <c r="I25" i="22"/>
  <c r="I26" i="22"/>
  <c r="I27" i="22"/>
  <c r="I28" i="22"/>
  <c r="I29" i="22"/>
  <c r="G16" i="22"/>
  <c r="G17" i="22"/>
  <c r="G18" i="22"/>
  <c r="G19" i="22"/>
  <c r="G20" i="22"/>
  <c r="G21" i="22"/>
  <c r="G22" i="22"/>
  <c r="G23" i="22"/>
  <c r="G24" i="22"/>
  <c r="G25" i="22"/>
  <c r="G26" i="22"/>
  <c r="G27" i="22"/>
  <c r="G28" i="22"/>
  <c r="G29" i="22"/>
  <c r="M15" i="22"/>
  <c r="K15" i="22"/>
  <c r="I15" i="22"/>
  <c r="J32" i="29" l="1"/>
  <c r="C68" i="22"/>
  <c r="C67" i="22"/>
  <c r="C66" i="22"/>
  <c r="K39" i="22"/>
  <c r="E39" i="22"/>
  <c r="G39" i="22"/>
  <c r="M39" i="22"/>
  <c r="I39" i="22"/>
  <c r="C65" i="22" l="1"/>
  <c r="C40" i="22"/>
  <c r="C25" i="29" l="1"/>
  <c r="D25" i="29"/>
  <c r="E25" i="29"/>
  <c r="F25" i="29"/>
  <c r="G25" i="29"/>
  <c r="H25" i="29"/>
  <c r="B25" i="29"/>
  <c r="I23" i="29"/>
  <c r="J23" i="29" s="1"/>
  <c r="I24" i="29"/>
  <c r="J24" i="29" s="1"/>
  <c r="I22" i="29"/>
  <c r="J22" i="29" s="1"/>
  <c r="L8" i="44"/>
  <c r="K8" i="44"/>
  <c r="I25" i="29" l="1"/>
  <c r="J25" i="29" s="1"/>
  <c r="H14" i="28"/>
  <c r="E29" i="27"/>
  <c r="E30" i="27"/>
  <c r="E31" i="27"/>
  <c r="B32" i="27"/>
  <c r="C32" i="27"/>
  <c r="D32" i="27"/>
  <c r="M99" i="38"/>
  <c r="M100" i="38" s="1"/>
  <c r="M7" i="38" s="1"/>
  <c r="M185" i="32"/>
  <c r="M186" i="30"/>
  <c r="F99" i="38"/>
  <c r="M96" i="30"/>
  <c r="J78" i="29"/>
  <c r="J37" i="29"/>
  <c r="J38" i="29"/>
  <c r="J39" i="29"/>
  <c r="J36" i="29"/>
  <c r="J75" i="29"/>
  <c r="J76" i="29"/>
  <c r="J77" i="29"/>
  <c r="I55" i="29"/>
  <c r="G55" i="29"/>
  <c r="F55" i="29"/>
  <c r="E55" i="29"/>
  <c r="D55" i="29"/>
  <c r="C55" i="29"/>
  <c r="B55" i="29"/>
  <c r="G99" i="38"/>
  <c r="H99" i="38"/>
  <c r="I99" i="38"/>
  <c r="J99" i="38"/>
  <c r="K99" i="38"/>
  <c r="L99" i="38"/>
  <c r="G83" i="38"/>
  <c r="H83" i="38"/>
  <c r="I83" i="38"/>
  <c r="J83" i="38"/>
  <c r="F83" i="38"/>
  <c r="G78" i="38"/>
  <c r="F78" i="38"/>
  <c r="H78" i="38"/>
  <c r="I78" i="38"/>
  <c r="J78" i="38"/>
  <c r="K78" i="38"/>
  <c r="L78" i="38"/>
  <c r="G45" i="38"/>
  <c r="H45" i="38"/>
  <c r="I45" i="38"/>
  <c r="J45" i="38"/>
  <c r="K45" i="38"/>
  <c r="L45" i="38"/>
  <c r="F45" i="38"/>
  <c r="L22" i="38"/>
  <c r="G22" i="38"/>
  <c r="H22" i="38"/>
  <c r="I22" i="38"/>
  <c r="J22" i="38"/>
  <c r="K22" i="38"/>
  <c r="F22" i="38"/>
  <c r="C8" i="44"/>
  <c r="D8" i="44"/>
  <c r="E8" i="44"/>
  <c r="F8" i="44"/>
  <c r="G8" i="44"/>
  <c r="H8" i="44"/>
  <c r="I8" i="44"/>
  <c r="J8" i="44"/>
  <c r="B8" i="44"/>
  <c r="G185" i="32"/>
  <c r="H185" i="32"/>
  <c r="I185" i="32"/>
  <c r="J185" i="32"/>
  <c r="K185" i="32"/>
  <c r="L185" i="32"/>
  <c r="F185" i="32"/>
  <c r="G96" i="30"/>
  <c r="H96" i="30"/>
  <c r="I96" i="30"/>
  <c r="J96" i="30"/>
  <c r="K96" i="30"/>
  <c r="L96" i="30"/>
  <c r="F96" i="30"/>
  <c r="G186" i="30"/>
  <c r="H186" i="30"/>
  <c r="I186" i="30"/>
  <c r="J186" i="30"/>
  <c r="K186" i="30"/>
  <c r="L186" i="30"/>
  <c r="F186" i="30"/>
  <c r="G6" i="38"/>
  <c r="F46" i="38" l="1"/>
  <c r="K46" i="38"/>
  <c r="J100" i="38"/>
  <c r="H100" i="38"/>
  <c r="J46" i="38"/>
  <c r="J7" i="38" s="1"/>
  <c r="H46" i="38"/>
  <c r="E32" i="27"/>
  <c r="J55" i="29"/>
  <c r="K100" i="38"/>
  <c r="G46" i="38"/>
  <c r="G100" i="38"/>
  <c r="I46" i="38"/>
  <c r="L46" i="38"/>
  <c r="L100" i="38"/>
  <c r="I100" i="38"/>
  <c r="F100" i="38"/>
  <c r="F7" i="38" l="1"/>
  <c r="K7" i="38"/>
  <c r="G7" i="38"/>
  <c r="H7" i="38"/>
  <c r="L7" i="38"/>
  <c r="I7" i="38"/>
  <c r="M61" i="22" l="1"/>
  <c r="M62" i="22"/>
  <c r="M66" i="22"/>
  <c r="K61" i="22"/>
  <c r="K62" i="22"/>
  <c r="K66" i="22"/>
  <c r="I61" i="22"/>
  <c r="I62" i="22"/>
  <c r="I66" i="22"/>
  <c r="G61" i="22"/>
  <c r="G62" i="22"/>
  <c r="G66" i="22"/>
  <c r="E61" i="22"/>
  <c r="E62" i="22"/>
  <c r="E66" i="22"/>
  <c r="M60" i="22"/>
  <c r="K60" i="22"/>
  <c r="I60" i="22"/>
  <c r="G60" i="22"/>
  <c r="E60" i="22"/>
  <c r="M52" i="22"/>
  <c r="M53" i="22"/>
  <c r="M54" i="22"/>
  <c r="K52" i="22"/>
  <c r="K53" i="22"/>
  <c r="K54" i="22"/>
  <c r="I52" i="22"/>
  <c r="I53" i="22"/>
  <c r="I54" i="22"/>
  <c r="G52" i="22"/>
  <c r="G53" i="22"/>
  <c r="G54" i="22"/>
  <c r="M51" i="22"/>
  <c r="K51" i="22"/>
  <c r="I51" i="22"/>
  <c r="G51" i="22"/>
  <c r="E54" i="22"/>
  <c r="E36" i="22"/>
  <c r="E37" i="22"/>
  <c r="G36" i="22"/>
  <c r="G40" i="22"/>
  <c r="I36" i="22"/>
  <c r="I37" i="22"/>
  <c r="I40" i="22"/>
  <c r="K36" i="22"/>
  <c r="K37" i="22"/>
  <c r="K41" i="22"/>
  <c r="K40" i="22" s="1"/>
  <c r="M36" i="22"/>
  <c r="M37" i="22"/>
  <c r="M41" i="22"/>
  <c r="M40" i="22" s="1"/>
  <c r="M35" i="22"/>
  <c r="K35" i="22"/>
  <c r="I35" i="22"/>
  <c r="G35" i="22"/>
  <c r="E35" i="22"/>
  <c r="M10" i="22"/>
  <c r="M11" i="22"/>
  <c r="K10" i="22"/>
  <c r="K11" i="22"/>
  <c r="I10" i="22"/>
  <c r="I11" i="22"/>
  <c r="G10" i="22"/>
  <c r="G11" i="22"/>
  <c r="M9" i="22"/>
  <c r="K9" i="22"/>
  <c r="I9" i="22"/>
  <c r="G9" i="22"/>
  <c r="E10" i="22"/>
  <c r="E11" i="22"/>
  <c r="E9" i="22"/>
  <c r="G185" i="30"/>
  <c r="G95" i="30"/>
  <c r="G6" i="30"/>
  <c r="G184" i="32"/>
  <c r="G95" i="32"/>
  <c r="G6" i="32"/>
  <c r="C52" i="22" l="1"/>
  <c r="C51" i="22"/>
  <c r="C53" i="22"/>
  <c r="C54" i="22"/>
  <c r="C50" i="22" l="1"/>
  <c r="K9" i="13"/>
</calcChain>
</file>

<file path=xl/sharedStrings.xml><?xml version="1.0" encoding="utf-8"?>
<sst xmlns="http://schemas.openxmlformats.org/spreadsheetml/2006/main" count="5073" uniqueCount="560">
  <si>
    <t>MOLSON COORS BEVERAGE COMPANY</t>
  </si>
  <si>
    <t>2026 OUR IMPRINT REPORT</t>
  </si>
  <si>
    <t>FY 2025</t>
  </si>
  <si>
    <t>DATA APPENDIX</t>
  </si>
  <si>
    <t>TABLE OF CONTENTS</t>
  </si>
  <si>
    <t>DESCRIPTION</t>
  </si>
  <si>
    <t>COVERAGE (years)</t>
  </si>
  <si>
    <t>1. Facilities List</t>
  </si>
  <si>
    <t>List of facilites, country, region, business unit and type of output</t>
  </si>
  <si>
    <t>PEOPLE</t>
  </si>
  <si>
    <t>2.a Workforce</t>
  </si>
  <si>
    <t>Employee age groups (full-time and hourly) by country, management, level, promotions, employee turnover rate</t>
  </si>
  <si>
    <t>-</t>
  </si>
  <si>
    <t>2.b Workforce - EEO-1-US</t>
  </si>
  <si>
    <t>U.S. Equal Employment Opportunity Commission, Employer Information Report (EEO-1 Component 1)</t>
  </si>
  <si>
    <t>3. Safety</t>
  </si>
  <si>
    <t>LTIR and TRIR by region</t>
  </si>
  <si>
    <t>PLANET</t>
  </si>
  <si>
    <t>4. Scope 1 Emissions</t>
  </si>
  <si>
    <t>Scope 1 GHG emissions, natural gas and total thermal energy by facility</t>
  </si>
  <si>
    <t>5. Scope 2 Emissions</t>
  </si>
  <si>
    <t>Scope 2 GHG emissions market based, location based and total electricity by facility</t>
  </si>
  <si>
    <t>6. Total Energy</t>
  </si>
  <si>
    <t>Total energy consumption by facility</t>
  </si>
  <si>
    <t>7. Renewable Electricity</t>
  </si>
  <si>
    <t>Renewable electricity generated on-site and renewable electricity imported</t>
  </si>
  <si>
    <t>8. Scopes 1, 2 &amp; 3 Emissions by Region</t>
  </si>
  <si>
    <t>Absolute GHG emissions Scopes 1, 2 &amp; 3 by region</t>
  </si>
  <si>
    <t>9. Absolute Emissions in Our Value Chain</t>
  </si>
  <si>
    <t>Absolute GHG emissions by value chain segment</t>
  </si>
  <si>
    <t>10. Absolute Emissions by Scope 3 Categories</t>
  </si>
  <si>
    <t>Absolute GHG emissions by Scope 3 categories</t>
  </si>
  <si>
    <t>11. GHG Emissions Baseline Updates</t>
  </si>
  <si>
    <t>Description of 2016 GHG emissions baseline adjustments and improvement of data sources</t>
  </si>
  <si>
    <t>12. Water-to-Product Ratio</t>
  </si>
  <si>
    <t>Water use as water-to-product ratio</t>
  </si>
  <si>
    <t>13. Water Usage by Source</t>
  </si>
  <si>
    <t>Water usage by source (municipal, ground and surface) and water returned to source, by region</t>
  </si>
  <si>
    <t>14. Water Used to Grow Barley</t>
  </si>
  <si>
    <t xml:space="preserve">Water used to grow barley in the US </t>
  </si>
  <si>
    <t>15. Water Restoration Projects</t>
  </si>
  <si>
    <t>Water restoration projects in the US</t>
  </si>
  <si>
    <t>16. Waste Management</t>
  </si>
  <si>
    <t>Waste to landfill, incineration, energy, compost &amp; soil amendment, recycled and reused, by region</t>
  </si>
  <si>
    <t>GOVERNANCE</t>
  </si>
  <si>
    <t>17. Policies</t>
  </si>
  <si>
    <t>Links to key policies</t>
  </si>
  <si>
    <t>current</t>
  </si>
  <si>
    <t>18. Political Contributions</t>
  </si>
  <si>
    <t>Political contributions in the US and Canada</t>
  </si>
  <si>
    <t>2026 OUR IMPRINT REPORT | FY 2025</t>
  </si>
  <si>
    <t>FACILITIES LIST</t>
  </si>
  <si>
    <t>Facility</t>
  </si>
  <si>
    <t>Country</t>
  </si>
  <si>
    <t>Production output</t>
  </si>
  <si>
    <t>Region</t>
  </si>
  <si>
    <t>Business Unit</t>
  </si>
  <si>
    <t>Facilities included in GHG emissions assesment 
(Tabs 4 to 11) and water usage by source (Tab 13)</t>
  </si>
  <si>
    <t>Facilities included in water-to-product (hl/hl) metric (Tab 12)</t>
  </si>
  <si>
    <t>Facilities included in zero waste to landfill goal and in waste management data 
(Tab 16)</t>
  </si>
  <si>
    <t>Notes</t>
  </si>
  <si>
    <t>Large and directly managed small facilities, container plants, malting, yeast and hops plants, distribution centers and offices</t>
  </si>
  <si>
    <t>AMERICAS</t>
  </si>
  <si>
    <t>Canada</t>
  </si>
  <si>
    <t>Creemore Springs</t>
  </si>
  <si>
    <t>Beer</t>
  </si>
  <si>
    <t>Americas</t>
  </si>
  <si>
    <t>X</t>
  </si>
  <si>
    <t>Fraser Valley</t>
  </si>
  <si>
    <t>Started operations in 2020</t>
  </si>
  <si>
    <t>Granville</t>
  </si>
  <si>
    <t>Longueuil</t>
  </si>
  <si>
    <t>Started operations in 2022</t>
  </si>
  <si>
    <t>Moncton</t>
  </si>
  <si>
    <t>Montreal</t>
  </si>
  <si>
    <t>Closed/sold in 2021</t>
  </si>
  <si>
    <t>St. John's</t>
  </si>
  <si>
    <t>Toronto</t>
  </si>
  <si>
    <t>Vancouver</t>
  </si>
  <si>
    <t>Closed/sold in 2019</t>
  </si>
  <si>
    <t>Canada Distribution Centers</t>
  </si>
  <si>
    <t>Distribution</t>
  </si>
  <si>
    <t>Carlingview</t>
  </si>
  <si>
    <t>Offices</t>
  </si>
  <si>
    <t>Granville Distribution</t>
  </si>
  <si>
    <t>Closed/sold in 2017</t>
  </si>
  <si>
    <t>United States</t>
  </si>
  <si>
    <t>Albany</t>
  </si>
  <si>
    <t>Crispin</t>
  </si>
  <si>
    <t>Closed/sold in 2018</t>
  </si>
  <si>
    <t>Eden</t>
  </si>
  <si>
    <t>Closed/sold in 2016</t>
  </si>
  <si>
    <t>Fort Worth</t>
  </si>
  <si>
    <t>Golden</t>
  </si>
  <si>
    <t>Irwindale</t>
  </si>
  <si>
    <t>Closed/sold in 2020</t>
  </si>
  <si>
    <t>Leinenkugel's 10th Street</t>
  </si>
  <si>
    <t>Leinenkugel's Chippewa Falls</t>
  </si>
  <si>
    <t xml:space="preserve">This facility did not have ≥75 employees in 2023 </t>
  </si>
  <si>
    <t>Milwaukee</t>
  </si>
  <si>
    <t>Shenandoah</t>
  </si>
  <si>
    <t>Trenton</t>
  </si>
  <si>
    <t>Rocky Mountain Metal Container - Ends (RMMC Ends)</t>
  </si>
  <si>
    <t>Can ends</t>
  </si>
  <si>
    <t>Rocky Mountain Metal Container (RMMC)</t>
  </si>
  <si>
    <t>Cans</t>
  </si>
  <si>
    <t>Coors Distributing Company (CDC)</t>
  </si>
  <si>
    <t>Location added to reporting as of 2023</t>
  </si>
  <si>
    <t>Rocky Mountain Bottle Company (RMBC)</t>
  </si>
  <si>
    <t>Glass</t>
  </si>
  <si>
    <t>Watertown Hops</t>
  </si>
  <si>
    <t>Hops</t>
  </si>
  <si>
    <t>Golden Malting</t>
  </si>
  <si>
    <t>Malt</t>
  </si>
  <si>
    <t>Milwaukee Corporate</t>
  </si>
  <si>
    <t>Data reported separately since 2024</t>
  </si>
  <si>
    <t>Golden Fleet</t>
  </si>
  <si>
    <t>Other</t>
  </si>
  <si>
    <t>Data reported separately since 2022</t>
  </si>
  <si>
    <t>Golden Wastewater Treatment Plant &amp; Others</t>
  </si>
  <si>
    <t>Golden Yeast Drying Plant (YDP)</t>
  </si>
  <si>
    <t>Yeast</t>
  </si>
  <si>
    <t>Data from site reported separately since 2018</t>
  </si>
  <si>
    <t>EMEA&amp;APAC</t>
  </si>
  <si>
    <t>Central and Eastern Europe (CEE)</t>
  </si>
  <si>
    <t>Haskovo</t>
  </si>
  <si>
    <t>Bulgaria</t>
  </si>
  <si>
    <t>CEE</t>
  </si>
  <si>
    <t>Plovdiv</t>
  </si>
  <si>
    <t>Acquired in 2020</t>
  </si>
  <si>
    <t>Grif</t>
  </si>
  <si>
    <t>Croatia</t>
  </si>
  <si>
    <t>Acquired in 2019</t>
  </si>
  <si>
    <t>Vukovar</t>
  </si>
  <si>
    <t>Zagreb</t>
  </si>
  <si>
    <t>Ostrava</t>
  </si>
  <si>
    <t>Czech Republic</t>
  </si>
  <si>
    <t>Pardubice</t>
  </si>
  <si>
    <t>Acquired in 2020 and closed/sold in 2022</t>
  </si>
  <si>
    <t>Smíchov</t>
  </si>
  <si>
    <t>Bőcs</t>
  </si>
  <si>
    <t>Hungary</t>
  </si>
  <si>
    <t>Nikšić</t>
  </si>
  <si>
    <t>Montenegro</t>
  </si>
  <si>
    <r>
      <t>Ploie</t>
    </r>
    <r>
      <rPr>
        <sz val="11"/>
        <color theme="1"/>
        <rFont val="Calibri"/>
        <family val="2"/>
        <scheme val="minor"/>
      </rPr>
      <t>şti</t>
    </r>
  </si>
  <si>
    <t>Romania</t>
  </si>
  <si>
    <t>Apatin</t>
  </si>
  <si>
    <t>Serbia</t>
  </si>
  <si>
    <t>Našice</t>
  </si>
  <si>
    <t>Acquired in 2024</t>
  </si>
  <si>
    <t>Rijeka</t>
  </si>
  <si>
    <t xml:space="preserve">Varaždin </t>
  </si>
  <si>
    <t xml:space="preserve">Virovitica </t>
  </si>
  <si>
    <t>Zaprešić</t>
  </si>
  <si>
    <t>Acquired in 2017</t>
  </si>
  <si>
    <t>Čačak</t>
  </si>
  <si>
    <t>Indjija</t>
  </si>
  <si>
    <t>Kruševac POCM</t>
  </si>
  <si>
    <t>Kula POCM</t>
  </si>
  <si>
    <t>Mladenovac</t>
  </si>
  <si>
    <t>Niš</t>
  </si>
  <si>
    <t>Novi Sad</t>
  </si>
  <si>
    <t>Odžaci</t>
  </si>
  <si>
    <t>Šimanovci</t>
  </si>
  <si>
    <t>Acquired in 2020 and closed/sold in 2021</t>
  </si>
  <si>
    <t>Zemun POCM</t>
  </si>
  <si>
    <t>India</t>
  </si>
  <si>
    <t>Bhankarpur</t>
  </si>
  <si>
    <t>Patna</t>
  </si>
  <si>
    <t>Saha</t>
  </si>
  <si>
    <t>Western Europe (WE)</t>
  </si>
  <si>
    <t>Franciscan Well</t>
  </si>
  <si>
    <t>Ireland</t>
  </si>
  <si>
    <t>WE</t>
  </si>
  <si>
    <t>Birradamare</t>
  </si>
  <si>
    <t>Italy</t>
  </si>
  <si>
    <t>Acquired in 2018 and closed/sold in 2023</t>
  </si>
  <si>
    <t>La Sagra</t>
  </si>
  <si>
    <t>Spain</t>
  </si>
  <si>
    <t>Acquired in 2018</t>
  </si>
  <si>
    <t>Aspall</t>
  </si>
  <si>
    <t>United Kingdom</t>
  </si>
  <si>
    <t>Cyder</t>
  </si>
  <si>
    <t>Burton</t>
  </si>
  <si>
    <t>Burtonwood</t>
  </si>
  <si>
    <t>Hop Stuff</t>
  </si>
  <si>
    <t>Acquired in 2020 and closed/sold in 2020</t>
  </si>
  <si>
    <t>Sharp's</t>
  </si>
  <si>
    <t>Tadcaster</t>
  </si>
  <si>
    <t>National Distribution Centre (NDC)</t>
  </si>
  <si>
    <t>Burton High St.</t>
  </si>
  <si>
    <t>Cardiff</t>
  </si>
  <si>
    <t>Whetmore</t>
  </si>
  <si>
    <t>Closed/sold in 2022</t>
  </si>
  <si>
    <t>EMPLOYEE AGE GROUPS*</t>
  </si>
  <si>
    <t>Coverage</t>
  </si>
  <si>
    <t>Count</t>
  </si>
  <si>
    <t>% of
total</t>
  </si>
  <si>
    <t>Age Group</t>
  </si>
  <si>
    <t>&lt;30</t>
  </si>
  <si>
    <t>30-39</t>
  </si>
  <si>
    <t>40-49</t>
  </si>
  <si>
    <t>50-59</t>
  </si>
  <si>
    <t>60+</t>
  </si>
  <si>
    <t>%</t>
  </si>
  <si>
    <t>Global 2020</t>
  </si>
  <si>
    <t>Global 2021</t>
  </si>
  <si>
    <t>Global 2022</t>
  </si>
  <si>
    <t>Global 2023</t>
  </si>
  <si>
    <t>Global 2024</t>
  </si>
  <si>
    <t>Global 2025</t>
  </si>
  <si>
    <t>Bosnia and Herzegovina</t>
  </si>
  <si>
    <t>Latin America (Brazil, Chile, Colombia, Dominican Republic, Honduras, Mexico, Panama, Paraguay and Trinidad and Tobago)</t>
  </si>
  <si>
    <t>Slovakia</t>
  </si>
  <si>
    <t>Other (Australia, Italy, Japan, Moldova, Singapore, South Africa, South Korea, Spain, Sweden, Ukraine)</t>
  </si>
  <si>
    <t>MANAGEMENT AGE GROUPS**</t>
  </si>
  <si>
    <t>% of 
total</t>
  </si>
  <si>
    <t>GBS Romania</t>
  </si>
  <si>
    <t>2025 - EMPLOYEE AGE GROUPS BY LEVEL</t>
  </si>
  <si>
    <t>Level</t>
  </si>
  <si>
    <t>Executive***</t>
  </si>
  <si>
    <t>Management</t>
  </si>
  <si>
    <t>Rest Salaried</t>
  </si>
  <si>
    <t>Hourly</t>
  </si>
  <si>
    <t>PROMOTIONS</t>
  </si>
  <si>
    <t>EMPLOYEE TURNOVER RATE (%)</t>
  </si>
  <si>
    <t>*Full-time salaried and hourly employees. It does not include temporary, part-time and employees on paid leave (approximately 1,300 employees)</t>
  </si>
  <si>
    <t>**Sr Manager and above</t>
  </si>
  <si>
    <t>***CEO and direct reports</t>
  </si>
  <si>
    <t>U.S. EQUAL EMPLOYMENT OPPORTUNITY COMMISSION</t>
  </si>
  <si>
    <r>
      <t xml:space="preserve">2024 EMPLOYER INFORMATION REPORT (EEO-1 COMPONENT 1) </t>
    </r>
    <r>
      <rPr>
        <i/>
        <sz val="12"/>
        <color theme="1"/>
        <rFont val="Calibri"/>
        <family val="2"/>
        <scheme val="minor"/>
      </rPr>
      <t>Prepared to comply with U.S. Equal Employment Opportunity Commission (EEOC) reporting requirements</t>
    </r>
  </si>
  <si>
    <t>Workforce snapshot period: 2024/12/16 - 2024/12/31</t>
  </si>
  <si>
    <t>Job Categories</t>
  </si>
  <si>
    <t>Hispanic or Latino</t>
  </si>
  <si>
    <t>Not -Hispanic or Latino</t>
  </si>
  <si>
    <t>Row Total</t>
  </si>
  <si>
    <t>Male</t>
  </si>
  <si>
    <t>Female</t>
  </si>
  <si>
    <t>White</t>
  </si>
  <si>
    <t>Black or African American</t>
  </si>
  <si>
    <t>Asian</t>
  </si>
  <si>
    <t>Native Hawaiian or Other Pacific Islander</t>
  </si>
  <si>
    <t>American Indian or Alaskan Native</t>
  </si>
  <si>
    <t>Two or More Races</t>
  </si>
  <si>
    <t>CONSOLIDATED REPORT</t>
  </si>
  <si>
    <t>Molson Coors Beverage Company USA LLC</t>
  </si>
  <si>
    <t>Executive/Sr Officials &amp; Mgrs</t>
  </si>
  <si>
    <t>First/Mid-Level Officials &amp; Mgrs</t>
  </si>
  <si>
    <t>Professionals</t>
  </si>
  <si>
    <t>Technicians</t>
  </si>
  <si>
    <t>Sales Workers</t>
  </si>
  <si>
    <t>Administrative Support Workers</t>
  </si>
  <si>
    <t>Craft Workers</t>
  </si>
  <si>
    <t>Operatives</t>
  </si>
  <si>
    <t>Laborers &amp; Helpers</t>
  </si>
  <si>
    <t>Service Workers</t>
  </si>
  <si>
    <t>2024 Total</t>
  </si>
  <si>
    <t>2023 Total</t>
  </si>
  <si>
    <t>HEADQUARTERS REPORT</t>
  </si>
  <si>
    <t>Corporate Chicago</t>
  </si>
  <si>
    <t>ESTABLISHMENT-LEVEL REPORT</t>
  </si>
  <si>
    <t>Corporate Milwaukee</t>
  </si>
  <si>
    <t>Fort Worth Brewery</t>
  </si>
  <si>
    <t>Albany Brewery</t>
  </si>
  <si>
    <t>Trenton Brewery</t>
  </si>
  <si>
    <t>Leinenkugel Chippewa Falls</t>
  </si>
  <si>
    <t>Denver Distribution CDC</t>
  </si>
  <si>
    <t>Shenandoah Brewery</t>
  </si>
  <si>
    <t>10th Street Brewery</t>
  </si>
  <si>
    <t>Corporate Golden</t>
  </si>
  <si>
    <t>Milwaukee Brewery</t>
  </si>
  <si>
    <t>Rocky Mountain Bottle Co</t>
  </si>
  <si>
    <t>Golden Brewery</t>
  </si>
  <si>
    <t>Rocky Mountain Metal Container Can</t>
  </si>
  <si>
    <t>Rocky Mountain Metal Container End</t>
  </si>
  <si>
    <r>
      <t xml:space="preserve">2023 EMPLOYER INFORMATION REPORT (EEO-1 COMPONENT 1) </t>
    </r>
    <r>
      <rPr>
        <i/>
        <sz val="12"/>
        <color theme="1"/>
        <rFont val="Calibri"/>
        <family val="2"/>
        <scheme val="minor"/>
      </rPr>
      <t>Prepared to comply with U.S. Equal Employment Opportunity Commission (EEOC) reporting requirements</t>
    </r>
  </si>
  <si>
    <t>Workforce snapshot period: 2023/12/16 - 2023/12/31</t>
  </si>
  <si>
    <t>2022 Total</t>
  </si>
  <si>
    <t>ESTABLISHMENT REPORT</t>
  </si>
  <si>
    <t>Revolver</t>
  </si>
  <si>
    <t>Terrapin Beer Company</t>
  </si>
  <si>
    <t>Atwater</t>
  </si>
  <si>
    <t>Hop Valley</t>
  </si>
  <si>
    <r>
      <t xml:space="preserve">2022 EMPLOYER INFORMATION REPORT (EEO-1 COMPONENT 1) </t>
    </r>
    <r>
      <rPr>
        <i/>
        <sz val="12"/>
        <color theme="1"/>
        <rFont val="Calibri"/>
        <family val="2"/>
        <scheme val="minor"/>
      </rPr>
      <t>Prepared to comply with U.S. Equal Employment Opportunity Commission (EEOC) reporting requirements</t>
    </r>
  </si>
  <si>
    <t>Workforce snapshot period: 2022/12/16 - 2022/12/31</t>
  </si>
  <si>
    <t>2021 Total</t>
  </si>
  <si>
    <t>Corporate Chicago (Chicago IL)</t>
  </si>
  <si>
    <t>Corporate Milwaukee (Milwaukee WI)</t>
  </si>
  <si>
    <t>Rocky Mountain Bottle Co (Wheat Ridge CO)</t>
  </si>
  <si>
    <t>Golden Brewery (Golden CO)</t>
  </si>
  <si>
    <t>Leinenkugel Chippewa Falls (Chippewa Falls WI)</t>
  </si>
  <si>
    <t>Rocky Mountain Metal Container End (Golden CO)</t>
  </si>
  <si>
    <t>Fort Worth Brewery (Fort Worth TX)</t>
  </si>
  <si>
    <t>Trenton Brewery (Trenton OH)</t>
  </si>
  <si>
    <t>Revolver (Granbury TX)</t>
  </si>
  <si>
    <t>Blue Moon Brewing Company (Denver CO)</t>
  </si>
  <si>
    <t>Milwaukee Brewery (Milwaukee WI)</t>
  </si>
  <si>
    <t>Albany Brewery (Albany GA)</t>
  </si>
  <si>
    <t>10th Street Brewery (Milwaukee WI)</t>
  </si>
  <si>
    <t>Shenandoah Brewery (Elkton VA)</t>
  </si>
  <si>
    <t>Terrapin Beer Company (Athens GA)</t>
  </si>
  <si>
    <t>Denver Distribution CDC (Denver CO)</t>
  </si>
  <si>
    <t>Rocky Mountain Metal Container Can (Golden CO)</t>
  </si>
  <si>
    <t>Corporate Golden (Golden CO)</t>
  </si>
  <si>
    <t>Hop Valley (Eugene OR)</t>
  </si>
  <si>
    <r>
      <t xml:space="preserve">2021 EMPLOYER INFORMATION REPORT EEO-1 </t>
    </r>
    <r>
      <rPr>
        <i/>
        <sz val="12"/>
        <color theme="1"/>
        <rFont val="Calibri"/>
        <family val="2"/>
        <scheme val="minor"/>
      </rPr>
      <t>Prepared to comply with U.S. Equal Employment Opportunity Commission (EEOC) reporting requirements</t>
    </r>
  </si>
  <si>
    <t>Workforce snapshot period: 2021/12/16 - 2021/12/31</t>
  </si>
  <si>
    <t>Overall Totals</t>
  </si>
  <si>
    <t>Native Hawaiian or Pacific Islander</t>
  </si>
  <si>
    <t>First/Mid Officials &amp; Mgrs</t>
  </si>
  <si>
    <t>Administrative Support</t>
  </si>
  <si>
    <t>Total</t>
  </si>
  <si>
    <t>Previous Report Total</t>
  </si>
  <si>
    <t>Molson Coors Beverage Company USA LLC, Chicago</t>
  </si>
  <si>
    <t>50 AND OVER EMPLOYEES REPORT</t>
  </si>
  <si>
    <t>Golden Brewery Valley</t>
  </si>
  <si>
    <t>Coors Distributing Co Denver</t>
  </si>
  <si>
    <t>Revolver Brewing</t>
  </si>
  <si>
    <t>Leinenkugel Brewery</t>
  </si>
  <si>
    <t>Milwaukee Corp. Offices</t>
  </si>
  <si>
    <t>UNDER 50 EMPLOYEES REPORT</t>
  </si>
  <si>
    <t>Blue Moon Brewing Company</t>
  </si>
  <si>
    <t>SAFETY</t>
  </si>
  <si>
    <t>Employee Hours</t>
  </si>
  <si>
    <t>Lost Time Incidents</t>
  </si>
  <si>
    <t>LTIR</t>
  </si>
  <si>
    <t>Recordable Incidents</t>
  </si>
  <si>
    <t>TRIR</t>
  </si>
  <si>
    <t>Global</t>
  </si>
  <si>
    <t>Central &amp; Eastern Europe</t>
  </si>
  <si>
    <t>Western Europe</t>
  </si>
  <si>
    <t>Metrics are for employees, which includes contractors whose daily activities are directed by Molson Coors</t>
  </si>
  <si>
    <t>Lost Time Incidents, LTIR, Recordable Incidents and TRIR are defined as set forth by the U.S. Occupational Safety &amp; Health Administration (OSHA);</t>
  </si>
  <si>
    <t>however, application of local country regulation and interpretations of definitions (e.g., work related) varies across facilties</t>
  </si>
  <si>
    <r>
      <rPr>
        <b/>
        <sz val="14"/>
        <color rgb="FF000000"/>
        <rFont val="Calibri"/>
        <family val="2"/>
      </rPr>
      <t>SCOPE 1 EMISSIONS (tCO</t>
    </r>
    <r>
      <rPr>
        <b/>
        <vertAlign val="subscript"/>
        <sz val="14"/>
        <color rgb="FF000000"/>
        <rFont val="Calibri"/>
        <family val="2"/>
      </rPr>
      <t>2</t>
    </r>
    <r>
      <rPr>
        <b/>
        <sz val="14"/>
        <color rgb="FF000000"/>
        <rFont val="Calibri"/>
        <family val="2"/>
      </rPr>
      <t>e)</t>
    </r>
  </si>
  <si>
    <r>
      <t>Sm</t>
    </r>
    <r>
      <rPr>
        <sz val="11"/>
        <color theme="1"/>
        <rFont val="Calibri"/>
        <family val="2"/>
        <scheme val="minor"/>
      </rPr>
      <t>íchov</t>
    </r>
  </si>
  <si>
    <r>
      <t>B</t>
    </r>
    <r>
      <rPr>
        <sz val="11"/>
        <color theme="1"/>
        <rFont val="Calibri"/>
        <family val="2"/>
        <scheme val="minor"/>
      </rPr>
      <t>őcs</t>
    </r>
  </si>
  <si>
    <r>
      <t>Nik</t>
    </r>
    <r>
      <rPr>
        <sz val="11"/>
        <color theme="1"/>
        <rFont val="Calibri"/>
        <family val="2"/>
        <scheme val="minor"/>
      </rPr>
      <t>šić</t>
    </r>
  </si>
  <si>
    <t>NATURAL GAS (MJ)</t>
  </si>
  <si>
    <t>GLOBAL</t>
  </si>
  <si>
    <t>TOTAL THERMAL ENERGY (MJ)</t>
  </si>
  <si>
    <r>
      <t>SCOPE 2 EMISSIONS - MARKET-BASED (tCO</t>
    </r>
    <r>
      <rPr>
        <b/>
        <vertAlign val="subscript"/>
        <sz val="14"/>
        <color rgb="FF000000"/>
        <rFont val="Calibri"/>
        <family val="2"/>
      </rPr>
      <t>2</t>
    </r>
    <r>
      <rPr>
        <b/>
        <sz val="14"/>
        <color rgb="FF000000"/>
        <rFont val="Calibri"/>
        <family val="2"/>
      </rPr>
      <t>e)</t>
    </r>
  </si>
  <si>
    <r>
      <t>SCOPE 2 EMISSIONS - LOCATION-BASED (tCO</t>
    </r>
    <r>
      <rPr>
        <b/>
        <vertAlign val="subscript"/>
        <sz val="14"/>
        <color rgb="FF000000"/>
        <rFont val="Calibri"/>
        <family val="2"/>
      </rPr>
      <t>2</t>
    </r>
    <r>
      <rPr>
        <b/>
        <sz val="14"/>
        <color rgb="FF000000"/>
        <rFont val="Calibri"/>
        <family val="2"/>
      </rPr>
      <t>e)</t>
    </r>
  </si>
  <si>
    <t>TOTAL ELECTRICITY (MJ)</t>
  </si>
  <si>
    <t>TOTAL ENERGY (MJ)</t>
  </si>
  <si>
    <t>Total Canada</t>
  </si>
  <si>
    <t>Total United States</t>
  </si>
  <si>
    <t>Total AMERICAS</t>
  </si>
  <si>
    <t>Total CEE</t>
  </si>
  <si>
    <t>Total India</t>
  </si>
  <si>
    <t>Total WE</t>
  </si>
  <si>
    <t>Total EMEA&amp;APAC</t>
  </si>
  <si>
    <t>RENEWABLE ELECTRICITY (kWh)</t>
  </si>
  <si>
    <t>Renewable Electricity Generated On-Site</t>
  </si>
  <si>
    <t>Renewable Interconnected Grid Electricity Sourced via Contract</t>
  </si>
  <si>
    <t>Electricity Generated On-Site from Renewable Sources</t>
  </si>
  <si>
    <r>
      <rPr>
        <b/>
        <sz val="14"/>
        <color rgb="FF000000"/>
        <rFont val="Calibri"/>
        <family val="2"/>
      </rPr>
      <t>SCOPES 1, 2 &amp; 3 BY REGION (tCO</t>
    </r>
    <r>
      <rPr>
        <b/>
        <vertAlign val="subscript"/>
        <sz val="14"/>
        <color rgb="FF000000"/>
        <rFont val="Calibri"/>
        <family val="2"/>
      </rPr>
      <t>2</t>
    </r>
    <r>
      <rPr>
        <b/>
        <sz val="14"/>
        <color rgb="FF000000"/>
        <rFont val="Calibri"/>
        <family val="2"/>
      </rPr>
      <t>e)</t>
    </r>
  </si>
  <si>
    <t>Scope 1</t>
  </si>
  <si>
    <t>Scope 2</t>
  </si>
  <si>
    <t>Scope 3</t>
  </si>
  <si>
    <t>Scope 2 emissions are market-based</t>
  </si>
  <si>
    <t>CEE: Central &amp; Eastern Europe</t>
  </si>
  <si>
    <t>WE: Western Europe</t>
  </si>
  <si>
    <t>North America</t>
  </si>
  <si>
    <t>MC International</t>
  </si>
  <si>
    <t>Miller Coors (US)</t>
  </si>
  <si>
    <t>Central Europe</t>
  </si>
  <si>
    <t>UK &amp; Ireland</t>
  </si>
  <si>
    <r>
      <t xml:space="preserve">2016 </t>
    </r>
    <r>
      <rPr>
        <b/>
        <sz val="11"/>
        <color rgb="FFFFFFFF"/>
        <rFont val="Calibri"/>
        <family val="2"/>
        <scheme val="minor"/>
      </rPr>
      <t>baseline adjusted in 2024</t>
    </r>
  </si>
  <si>
    <t>See details of baseline adjustments on Tab 11</t>
  </si>
  <si>
    <r>
      <t xml:space="preserve">2016 </t>
    </r>
    <r>
      <rPr>
        <b/>
        <sz val="11"/>
        <color rgb="FFFFFFFF"/>
        <rFont val="Calibri"/>
        <family val="2"/>
        <scheme val="minor"/>
      </rPr>
      <t>baseline adjusted in 2023</t>
    </r>
  </si>
  <si>
    <r>
      <t>ABSOLUTE GHG EMISSIONS BY CATEGORIES GHG EMISSIONS PROTOCOL (tCO</t>
    </r>
    <r>
      <rPr>
        <b/>
        <vertAlign val="subscript"/>
        <sz val="14"/>
        <color theme="1"/>
        <rFont val="Calibri"/>
        <family val="2"/>
        <scheme val="minor"/>
      </rPr>
      <t>2</t>
    </r>
    <r>
      <rPr>
        <b/>
        <sz val="14"/>
        <color theme="1"/>
        <rFont val="Calibri"/>
        <family val="2"/>
        <scheme val="minor"/>
      </rPr>
      <t>e)</t>
    </r>
  </si>
  <si>
    <t>Value Chain Segment</t>
  </si>
  <si>
    <t>Agriculture</t>
  </si>
  <si>
    <t>Processing of ingredients</t>
  </si>
  <si>
    <t>Beverage manufacturing</t>
  </si>
  <si>
    <t>Packaging materials</t>
  </si>
  <si>
    <t>Logistics</t>
  </si>
  <si>
    <t>Product cooling</t>
  </si>
  <si>
    <t>Other: Starting in 2023, this item includes third-party volumes (imports, licensed, factored, distribution agreement, outsourced), chemicals used in manufacturing, business travel, company vehicles and offices</t>
  </si>
  <si>
    <r>
      <t>ABSOLUTE GHG EMISSIONS BY CATEGORIES OF SCOPE 3 (tCO</t>
    </r>
    <r>
      <rPr>
        <b/>
        <vertAlign val="subscript"/>
        <sz val="14"/>
        <color theme="1"/>
        <rFont val="Calibri"/>
        <family val="2"/>
        <scheme val="minor"/>
      </rPr>
      <t>2</t>
    </r>
    <r>
      <rPr>
        <b/>
        <sz val="14"/>
        <color theme="1"/>
        <rFont val="Calibri"/>
        <family val="2"/>
        <scheme val="minor"/>
      </rPr>
      <t>e)</t>
    </r>
  </si>
  <si>
    <t>Category</t>
  </si>
  <si>
    <t>Activities Included</t>
  </si>
  <si>
    <t>3.1 Purchased goods and services</t>
  </si>
  <si>
    <r>
      <t>- Field emissions from fertilizer application in third-party farms
- Emissions from manufacture of inputs used in third-party farms (fertilizers, pesticides and herbicides)
- Emissions from fuel combustion and generation of grid electricity consumed in third-party farms
- Upstream emissions of fuels and electricity consumed in third-party farms
- Emissions from production of malt and syrups sourced from third parties
- Emissions from manufacture of packaging materials sourced from third parties
- Embodied emissions of purchased CO</t>
    </r>
    <r>
      <rPr>
        <vertAlign val="subscript"/>
        <sz val="9"/>
        <color theme="1"/>
        <rFont val="Calibri"/>
        <family val="2"/>
        <scheme val="minor"/>
      </rPr>
      <t>2</t>
    </r>
    <r>
      <rPr>
        <sz val="9"/>
        <color theme="1"/>
        <rFont val="Calibri"/>
        <family val="2"/>
        <scheme val="minor"/>
      </rPr>
      <t xml:space="preserve"> (emissions associated with energy consumed by suppliers for purification and liquefaction)
- Emissions associated with off-site treatment of incoming water (applicable only to municipal water)
- Embodied emissions of chemicals
- Cradle-to-gate emissions of imports, factored and outsourced products</t>
    </r>
  </si>
  <si>
    <t>3.3 Fuel and energy related activities</t>
  </si>
  <si>
    <t>- Upstream emissions of grid electricity and fuel referred to under Scopes 1 &amp; 2
- Upstream emissions of fuels and electricity consumed in Colorado packaging manufacturing sites
- Upstream emissions of fuels, electricity and purchased steam consumed in sites
- Upstream emissions of fuels and electricity consumed in owned offices not covered by consumptions reported by the sites</t>
  </si>
  <si>
    <t>3.4 Upstream transportation and distribution</t>
  </si>
  <si>
    <t>- Emissions associated with the delivery of brewing ingredients and key packaging materials to sites
Where transport/warehousing is paid by MCBC:
- Combustion and upstream emissions of fuel consumed in all modes of transport and warehouses operated by third parties
- Generation and upstream emissions of electricity consumed in all modes of transport and warehouses operated by third parties</t>
  </si>
  <si>
    <t>3.5 Waste generated in operations</t>
  </si>
  <si>
    <t>- Emissions associated with off-site treatment of effluent discharged untreated to the municipal wastewater network</t>
  </si>
  <si>
    <t>3.6 Business travel</t>
  </si>
  <si>
    <t xml:space="preserve">- Emissions from employee travel by air and rail for business related activities </t>
  </si>
  <si>
    <t>3.9 Downstream transportation and distribution</t>
  </si>
  <si>
    <t>- Generation and upstream emissions of electricity consumed by non-owned cooling equipment (fridges on-trade and off-trade, draught cooling equipment)
- Refrigerant gas losses from non-owned cooling equipment
Where transport/warehousing is paid by the customer:
- Combustion and upstream emissions of fuel consumed in all modes of transport and warehouses operated by third parties
- Generation and upstream emissions of electricity consumed in all modes of transport and warehouses operated by third parties</t>
  </si>
  <si>
    <t>3.13 Downstream leased assets</t>
  </si>
  <si>
    <t>- Generation and upstream emissions of electricity consumed by MCBC owned cooling equipment (fridges on-trade and off-trade, draught cooling equipment)
- Refrigerant gas losses from MCBC owned cooling equipment</t>
  </si>
  <si>
    <t>3.14 Franchises</t>
  </si>
  <si>
    <t>- Emissions from third-party manufacturing under license (including only licensee’s Scope 1 &amp; 2 emissions attributable to MCBC’s brands)</t>
  </si>
  <si>
    <t>GHG EMISSIONS BASELINE UPDATES</t>
  </si>
  <si>
    <t xml:space="preserve">In 2024 we made a minor adjustment to the 2016 baseline based on the results from the regular annual review of emissions sources </t>
  </si>
  <si>
    <t>and factors. The following changes were made:</t>
  </si>
  <si>
    <t>Correction of UK growers data inputs</t>
  </si>
  <si>
    <t>Correction of emissions factors applied to chemicals to account for product concentration</t>
  </si>
  <si>
    <t>Correction of units of Ecolab products in Canada</t>
  </si>
  <si>
    <t>Change of emissions factor for kieselguhr and other filtration materials</t>
  </si>
  <si>
    <t>Addition of natural gas consumed by Coors Distribution Center</t>
  </si>
  <si>
    <t>Addition of carriers other than DHL in the UK</t>
  </si>
  <si>
    <t>Update of road blend fuel emissions factors for distribution and company cars</t>
  </si>
  <si>
    <t>Update of packaging supplier emissions</t>
  </si>
  <si>
    <r>
      <t>Update of E</t>
    </r>
    <r>
      <rPr>
        <vertAlign val="subscript"/>
        <sz val="11"/>
        <rFont val="Calibri"/>
        <family val="2"/>
      </rPr>
      <t>v</t>
    </r>
    <r>
      <rPr>
        <sz val="11"/>
        <rFont val="Calibri"/>
        <family val="2"/>
      </rPr>
      <t xml:space="preserve"> and E</t>
    </r>
    <r>
      <rPr>
        <vertAlign val="subscript"/>
        <sz val="11"/>
        <rFont val="Calibri"/>
        <family val="2"/>
      </rPr>
      <t>recyclingEoL</t>
    </r>
    <r>
      <rPr>
        <sz val="11"/>
        <rFont val="Calibri"/>
        <family val="2"/>
      </rPr>
      <t xml:space="preserve"> parameters in Circular Footprint Formula (packaging materials) </t>
    </r>
  </si>
  <si>
    <r>
      <t>Update of O-I emissions, now referring to kgCO</t>
    </r>
    <r>
      <rPr>
        <vertAlign val="subscript"/>
        <sz val="11"/>
        <rFont val="Calibri"/>
        <family val="2"/>
      </rPr>
      <t>2</t>
    </r>
    <r>
      <rPr>
        <sz val="11"/>
        <rFont val="Calibri"/>
        <family val="2"/>
      </rPr>
      <t>e/t packed instead of kgCO</t>
    </r>
    <r>
      <rPr>
        <vertAlign val="subscript"/>
        <sz val="11"/>
        <rFont val="Calibri"/>
        <family val="2"/>
      </rPr>
      <t>2</t>
    </r>
    <r>
      <rPr>
        <sz val="11"/>
        <rFont val="Calibri"/>
        <family val="2"/>
      </rPr>
      <t>e/t melted</t>
    </r>
  </si>
  <si>
    <t xml:space="preserve">In 2023 we adjusted the 2016 baseline slightly, based on the boundary review completed for preparing our near- and long-term net-zero targets </t>
  </si>
  <si>
    <t>for submittal to SBTi; we also improved some data sources. The following changes were made:</t>
  </si>
  <si>
    <t>Change in electricity emissions factor in Colorado, US, facilities</t>
  </si>
  <si>
    <t>Addition of National Distribution Centre (NDC), UK</t>
  </si>
  <si>
    <r>
      <t>Use of raw material CO</t>
    </r>
    <r>
      <rPr>
        <vertAlign val="subscript"/>
        <sz val="11"/>
        <rFont val="Calibri"/>
        <family val="2"/>
        <scheme val="minor"/>
      </rPr>
      <t>2</t>
    </r>
    <r>
      <rPr>
        <sz val="11"/>
        <rFont val="Calibri"/>
        <family val="2"/>
        <scheme val="minor"/>
      </rPr>
      <t xml:space="preserve"> emissions reported in e-GGRT instead of estimate based on share of virgin materials and industry benchmark</t>
    </r>
  </si>
  <si>
    <t>Inclusion of biogas emissions, Scope 1</t>
  </si>
  <si>
    <r>
      <t>Addition of purchased CO</t>
    </r>
    <r>
      <rPr>
        <vertAlign val="subscript"/>
        <sz val="11"/>
        <color rgb="FF000000"/>
        <rFont val="Calibri"/>
        <family val="2"/>
        <scheme val="minor"/>
      </rPr>
      <t>2</t>
    </r>
    <r>
      <rPr>
        <sz val="11"/>
        <color rgb="FF000000"/>
        <rFont val="Calibri"/>
        <family val="2"/>
        <scheme val="minor"/>
      </rPr>
      <t xml:space="preserve"> embodied emissions</t>
    </r>
  </si>
  <si>
    <t>Addition of Golden, Colorado, fleet fuel consumption</t>
  </si>
  <si>
    <t>Addition of Sharp’s fleet - Tier 1 logistics</t>
  </si>
  <si>
    <t>Addition of Coors Distribution Company (CDC) fleet - Tier 1 logistics</t>
  </si>
  <si>
    <t>Reclassification of Tier 1 owned fleet to Tier 2 in Montenegro, and removal of gap filling for Tier 2</t>
  </si>
  <si>
    <t>Addition of company cars fuel usage in Romania</t>
  </si>
  <si>
    <t>Addition of UK company cars mileage</t>
  </si>
  <si>
    <t>Inbound logistics of ingredients - Update of distance uplift to 25% (BIER guidance)</t>
  </si>
  <si>
    <t>Inbound logistics of ingredients - Update of diesel emission factor to road diesel blend rather than 100% mineral diesel</t>
  </si>
  <si>
    <t>Addition of exports to Latin America</t>
  </si>
  <si>
    <t>Change in diesel emission factor for on-farm fuel use</t>
  </si>
  <si>
    <t>Addition of 2016 emissions from unmalted barley in Croatia, Hungary and Serbia</t>
  </si>
  <si>
    <t>Update of UK agriculture data using grower’s data</t>
  </si>
  <si>
    <t>Update of type of fertilizer split in US</t>
  </si>
  <si>
    <t>Update of US barley yield data source</t>
  </si>
  <si>
    <t>Update of US irrigation assumptions (% of flood irrigation, % of diesel/electric pumps)</t>
  </si>
  <si>
    <t>Update of data source for quantity of water irrigation</t>
  </si>
  <si>
    <t>Addition of growing emissions from hops</t>
  </si>
  <si>
    <t>Addition of processing emissions from hops</t>
  </si>
  <si>
    <t>Update of default energy intensity for malting</t>
  </si>
  <si>
    <t>Correction of extrapolation assumptions in business travel</t>
  </si>
  <si>
    <t>Addition of emissions from chemicals used in beverage manufacturing</t>
  </si>
  <si>
    <t>Update of supplier data for Encirc, Vetropak, O-I</t>
  </si>
  <si>
    <t>Use of supplier specific factors for corrugate and paperboard where available</t>
  </si>
  <si>
    <t>Update of recycling rates for glass in the US and Canada; now using figures from US EPA</t>
  </si>
  <si>
    <t>Review of LHV of materials for incineration calculations in CFF</t>
  </si>
  <si>
    <t>Inclusion of heat and elec output from incinerator and using XER.elec and XER.heat from EU reference document</t>
  </si>
  <si>
    <t>Correction of negative numbers in SKU data to zero</t>
  </si>
  <si>
    <t>Can manufacturing - Remotion of small primary ingot input to secondary ingot; now accounting for wastage of sheet in can manufacturing</t>
  </si>
  <si>
    <t>Use of supplier specific factors for ingot and sheet rolling where available</t>
  </si>
  <si>
    <t>Remotion of emissions contribution from refrigeration at home</t>
  </si>
  <si>
    <t>Addition of imports, licensed, factored and outsourced volumes</t>
  </si>
  <si>
    <t>WATER-TO-PRODUCT RATIO (hl/hl)</t>
  </si>
  <si>
    <t>See facilities included on Tab 1. Facilities List</t>
  </si>
  <si>
    <t>WATER USAGE (000 hl)</t>
  </si>
  <si>
    <t>Source</t>
  </si>
  <si>
    <t xml:space="preserve">See facilities included on Tab 1. Facilities List. Geographic units reported according to company's structure each year. </t>
  </si>
  <si>
    <t>CEE: Central &amp; Eastern Europe; WE: Western Europe</t>
  </si>
  <si>
    <t xml:space="preserve">Municipal </t>
  </si>
  <si>
    <t xml:space="preserve">Ground </t>
  </si>
  <si>
    <t>Surface</t>
  </si>
  <si>
    <t>Total water usage</t>
  </si>
  <si>
    <t xml:space="preserve">Americas </t>
  </si>
  <si>
    <t>US</t>
  </si>
  <si>
    <t>Europe</t>
  </si>
  <si>
    <t xml:space="preserve">Total </t>
  </si>
  <si>
    <r>
      <rPr>
        <b/>
        <sz val="14"/>
        <color rgb="FF000000"/>
        <rFont val="Calibri"/>
        <family val="2"/>
      </rPr>
      <t>WATER USED TO GROW BARLEY IN THE US (m</t>
    </r>
    <r>
      <rPr>
        <b/>
        <vertAlign val="superscript"/>
        <sz val="14"/>
        <color rgb="FF000000"/>
        <rFont val="Calibri"/>
        <family val="2"/>
      </rPr>
      <t>3</t>
    </r>
    <r>
      <rPr>
        <b/>
        <sz val="14"/>
        <color rgb="FF000000"/>
        <rFont val="Calibri"/>
        <family val="2"/>
      </rPr>
      <t>/metric ton barley harvested)</t>
    </r>
  </si>
  <si>
    <t>Data from farmers with whom we contract directly</t>
  </si>
  <si>
    <t>WATER RESTORATION PROJECTS IN THE US</t>
  </si>
  <si>
    <t>State</t>
  </si>
  <si>
    <t>Project</t>
  </si>
  <si>
    <t>Partner</t>
  </si>
  <si>
    <t>Project Objective</t>
  </si>
  <si>
    <t>Activities</t>
  </si>
  <si>
    <t>Activity Timeline</t>
  </si>
  <si>
    <t>Molson Coors Benefit Adjusted for Cost-share (million gallons of water)</t>
  </si>
  <si>
    <t>Cumulative through 2025</t>
  </si>
  <si>
    <t>Colorado</t>
  </si>
  <si>
    <t>Fire Management in the Front Range Forests of Colorado</t>
  </si>
  <si>
    <t>TNC</t>
  </si>
  <si>
    <t>Improve forest conditions to protect nature, safeguard communities and secure vital water supplies</t>
  </si>
  <si>
    <t>2016 - ongoing</t>
  </si>
  <si>
    <t>Texas</t>
  </si>
  <si>
    <t>Chambers Creek National Water Quality Initiative (NWQI)</t>
  </si>
  <si>
    <t>NRCS
Trinity Waters</t>
  </si>
  <si>
    <t>Implement conservation practices that improve water quality while maintaining agriculture productivity</t>
  </si>
  <si>
    <t>Range of agriculture conservation practices in the Chambers Creek watershed</t>
  </si>
  <si>
    <t>2012 - ongoing</t>
  </si>
  <si>
    <t>California</t>
  </si>
  <si>
    <t>American River Headwaters</t>
  </si>
  <si>
    <t>Ecologically based forest thinning for fire prevention. Approximately 30 acres have been treated with Molson Coors funding.</t>
  </si>
  <si>
    <t>2017 - 2019</t>
  </si>
  <si>
    <t>San Gabriel Complex Invasives Removal</t>
  </si>
  <si>
    <t>NRCS</t>
  </si>
  <si>
    <r>
      <t>Remove invasive plant species (</t>
    </r>
    <r>
      <rPr>
        <i/>
        <sz val="11"/>
        <color theme="1"/>
        <rFont val="Calibri"/>
        <family val="2"/>
        <scheme val="minor"/>
      </rPr>
      <t>Arundo donax</t>
    </r>
    <r>
      <rPr>
        <sz val="11"/>
        <color theme="1"/>
        <rFont val="Calibri"/>
        <family val="2"/>
        <scheme val="minor"/>
      </rPr>
      <t>) near Camp 19, Azuasa, CA, to recover native plant community</t>
    </r>
  </si>
  <si>
    <t>Treat approximately 37 acres for invasive species removal.</t>
  </si>
  <si>
    <r>
      <rPr>
        <i/>
        <sz val="11"/>
        <color theme="1"/>
        <rFont val="Calibri"/>
        <family val="2"/>
        <scheme val="minor"/>
      </rPr>
      <t>Arundo</t>
    </r>
    <r>
      <rPr>
        <sz val="11"/>
        <color theme="1"/>
        <rFont val="Calibri"/>
        <family val="2"/>
        <scheme val="minor"/>
      </rPr>
      <t xml:space="preserve"> Removal in LA’s Backyard Forest</t>
    </r>
  </si>
  <si>
    <t>NFF</t>
  </si>
  <si>
    <r>
      <t xml:space="preserve">Improve local water supplies by removing invasive species </t>
    </r>
    <r>
      <rPr>
        <i/>
        <sz val="11"/>
        <color theme="1"/>
        <rFont val="Calibri"/>
        <family val="2"/>
        <scheme val="minor"/>
      </rPr>
      <t>(Arundo donax)</t>
    </r>
  </si>
  <si>
    <r>
      <t>Eradicate giant reed (</t>
    </r>
    <r>
      <rPr>
        <i/>
        <sz val="11"/>
        <color theme="1"/>
        <rFont val="Calibri"/>
        <family val="2"/>
        <scheme val="minor"/>
      </rPr>
      <t>Arundo</t>
    </r>
    <r>
      <rPr>
        <sz val="11"/>
        <color theme="1"/>
        <rFont val="Calibri"/>
        <family val="2"/>
        <scheme val="minor"/>
      </rPr>
      <t>) to provide water back to local watersheds. Removal of 50 acres were completed through FY2017.</t>
    </r>
  </si>
  <si>
    <t>2016 - 2017</t>
  </si>
  <si>
    <t>Irwindale Brewery Turfgrass Removal</t>
  </si>
  <si>
    <t>Reduce water usage and conserve water</t>
  </si>
  <si>
    <t>Removed 12.5 acres of turfgrass at Irwindale Brewery and replaced with xeriscape. Xeriscape contains dryscaping (e.g., rocks, gravel, etc.) and native, heat and drought tolerant plants that require little or no irrigation.</t>
  </si>
  <si>
    <t>2014 - 2015</t>
  </si>
  <si>
    <t>WASTE MANAGEMENT (metric ton)</t>
  </si>
  <si>
    <t xml:space="preserve">Waste to landfill </t>
  </si>
  <si>
    <t>Waste to incineration</t>
  </si>
  <si>
    <t>Solid waste to energy</t>
  </si>
  <si>
    <t>Compost and soil amendment</t>
  </si>
  <si>
    <t>Waste recycled</t>
  </si>
  <si>
    <t>Waste reused</t>
  </si>
  <si>
    <t>Other waste*</t>
  </si>
  <si>
    <t>Total solid waste</t>
  </si>
  <si>
    <t>Percentage landfill/
total solid waste</t>
  </si>
  <si>
    <t>*Regulated waste, one-time project waste, etc.</t>
  </si>
  <si>
    <t xml:space="preserve">Solid waste to energy </t>
  </si>
  <si>
    <t xml:space="preserve">Compost and soil amendment </t>
  </si>
  <si>
    <t xml:space="preserve">Waste recycled </t>
  </si>
  <si>
    <t xml:space="preserve">Waste reused </t>
  </si>
  <si>
    <t>Other waste</t>
  </si>
  <si>
    <t xml:space="preserve">Total solid waste </t>
  </si>
  <si>
    <t xml:space="preserve">US </t>
  </si>
  <si>
    <t>MillerCoors (US)</t>
  </si>
  <si>
    <t xml:space="preserve">Canada </t>
  </si>
  <si>
    <t xml:space="preserve">Compost </t>
  </si>
  <si>
    <t>POLICIES</t>
  </si>
  <si>
    <t>Agricultural Brewing Ingredients Policy</t>
  </si>
  <si>
    <t>Alcohol Responsibility Policy</t>
  </si>
  <si>
    <r>
      <rPr>
        <b/>
        <sz val="11"/>
        <color rgb="FF000000"/>
        <rFont val="Calibri"/>
        <family val="2"/>
        <scheme val="minor"/>
      </rPr>
      <t>Animal Welfare</t>
    </r>
    <r>
      <rPr>
        <sz val="11"/>
        <color rgb="FF000000"/>
        <rFont val="Calibri"/>
        <family val="2"/>
        <scheme val="minor"/>
      </rPr>
      <t xml:space="preserve">
Molson Coors does not fund, conduct, or commission any tests on animals unless they are explicitly required by law.</t>
    </r>
  </si>
  <si>
    <t>Code of Business Conduct</t>
  </si>
  <si>
    <t>Employment Principles</t>
  </si>
  <si>
    <t>Energy Policy</t>
  </si>
  <si>
    <t>Environment, Health &amp; Safey (EHS) Commitment</t>
  </si>
  <si>
    <t>Global Tax Principles</t>
  </si>
  <si>
    <t>Packaging Policy</t>
  </si>
  <si>
    <t>Political Contributions Policy</t>
  </si>
  <si>
    <t>Speaking Up Privacy Notice</t>
  </si>
  <si>
    <t>Standards for Business and Supply Partners</t>
  </si>
  <si>
    <r>
      <rPr>
        <b/>
        <sz val="11"/>
        <color rgb="FF000000"/>
        <rFont val="Calibri"/>
        <family val="2"/>
        <scheme val="minor"/>
      </rPr>
      <t>Statement on GMO Ingredients</t>
    </r>
    <r>
      <rPr>
        <sz val="11"/>
        <color rgb="FF000000"/>
        <rFont val="Calibri"/>
        <family val="2"/>
        <scheme val="minor"/>
      </rPr>
      <t xml:space="preserve">
We monitor public discussions regarding genetically modified ingredients and are in full compliance with health, food, safety, labeling and ingredient regulations in each of our markets.</t>
    </r>
  </si>
  <si>
    <r>
      <rPr>
        <b/>
        <sz val="11"/>
        <color rgb="FF000000"/>
        <rFont val="Calibri"/>
        <family val="2"/>
        <scheme val="minor"/>
      </rPr>
      <t>Volunteer Policy</t>
    </r>
    <r>
      <rPr>
        <sz val="11"/>
        <color rgb="FF000000"/>
        <rFont val="Calibri"/>
        <family val="2"/>
        <scheme val="minor"/>
      </rPr>
      <t xml:space="preserve">
We encourage our people to make a difference in their communities and to the environment, and support volunteering through company sponsored and other approved events.</t>
    </r>
  </si>
  <si>
    <t>Water Policy</t>
  </si>
  <si>
    <t>Fighting against Forced Labour and Child Labour in Supply Chains 2024</t>
  </si>
  <si>
    <t>Gender Pay Report 2022</t>
  </si>
  <si>
    <t>UK Tax Strategy</t>
  </si>
  <si>
    <t>POLITICAL CONTRIBUTIONS (approximate amounts)</t>
  </si>
  <si>
    <t>US (USD)</t>
  </si>
  <si>
    <t>Contributions to candidates for federal, state and local offices, political entities and ballot initiatives</t>
  </si>
  <si>
    <t>Political Action Committee (PAC) and Conduit Committee contributions to candidates through voluntary contributions from a restricted class of eligible employees</t>
  </si>
  <si>
    <t>Canada (CAD)</t>
  </si>
  <si>
    <t>Corporate political contribution in select provinces where permitted by law</t>
  </si>
  <si>
    <t>Croatia Distribution Centers</t>
  </si>
  <si>
    <t>Serbia Distribution Centers</t>
  </si>
  <si>
    <t>Burton Headquarters</t>
  </si>
  <si>
    <t>Modern Slavery Statement 2024</t>
  </si>
  <si>
    <t>Location added to reporting as of 2025</t>
  </si>
  <si>
    <t>Facilities with 75 or more employees
Zero Waste to Landfill certification program discontinued in 2024</t>
  </si>
  <si>
    <t>Completed thinning and prescribed burns with Jefferson Conservation District on 52 acres in 2016. Implemented forest thinning and prescribed burns in the Upper South Platte (CUSP) on 275 acres through 2017. 260 acres treated in 2018. 140 acres treated in 2019. 26 acres treated in 2020. 70 acres treated in 2021. 165 acres treated in 2022. 171 acres treated in 2023. 40 acres treated in 2024. 35 acres treated in 2025.</t>
  </si>
  <si>
    <t>Last updated: 2026-07-06</t>
  </si>
  <si>
    <t>Data Protection Policy</t>
  </si>
  <si>
    <t>Quality &amp; Food Safety Commitment</t>
  </si>
  <si>
    <t>UK Corporate Governance Statement YE2024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</si>
</sst>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0.0"/>
    <numFmt numFmtId="165" formatCode="0.0%"/>
    <numFmt numFmtId="166" formatCode="_-* #,##0.00_-;\-* #,##0.00_-;_-* &quot;-&quot;??_-;_-@_-"/>
    <numFmt numFmtId="167" formatCode="_-* #,##0_-;\-* #,##0_-;_-* &quot;-&quot;??_-;_-@_-"/>
    <numFmt numFmtId="168" formatCode="#,##0.0"/>
    <numFmt numFmtId="169" formatCode="&quot;$&quot;#,##0"/>
  </numFmts>
  <fonts count="6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b/>
      <sz val="11"/>
      <color rgb="FFFF0000"/>
      <name val="Calibri"/>
      <family val="2"/>
      <scheme val="minor"/>
    </font>
    <font>
      <u/>
      <sz val="11"/>
      <color theme="10"/>
      <name val="Calibri"/>
      <family val="2"/>
      <scheme val="minor"/>
    </font>
    <font>
      <b/>
      <sz val="14"/>
      <color theme="0"/>
      <name val="Calibri"/>
      <family val="2"/>
      <scheme val="minor"/>
    </font>
    <font>
      <i/>
      <sz val="10"/>
      <color rgb="FF0070C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b/>
      <sz val="10"/>
      <name val="Arial"/>
      <family val="2"/>
    </font>
    <font>
      <b/>
      <sz val="10"/>
      <color indexed="9"/>
      <name val="Arial"/>
      <family val="2"/>
    </font>
    <font>
      <b/>
      <sz val="14"/>
      <color theme="1"/>
      <name val="Calibri"/>
      <family val="2"/>
      <scheme val="minor"/>
    </font>
    <font>
      <b/>
      <vertAlign val="subscript"/>
      <sz val="14"/>
      <color theme="1"/>
      <name val="Calibri"/>
      <family val="2"/>
      <scheme val="minor"/>
    </font>
    <font>
      <sz val="11"/>
      <color rgb="FF000000"/>
      <name val="Calibri"/>
      <family val="2"/>
    </font>
    <font>
      <b/>
      <sz val="11"/>
      <color rgb="FF000000"/>
      <name val="Calibri"/>
      <family val="2"/>
    </font>
    <font>
      <b/>
      <sz val="10"/>
      <name val="Calibri"/>
      <family val="2"/>
      <scheme val="minor"/>
    </font>
    <font>
      <b/>
      <sz val="14"/>
      <name val="Calibri"/>
      <family val="2"/>
      <scheme val="minor"/>
    </font>
    <font>
      <b/>
      <sz val="12"/>
      <color theme="1"/>
      <name val="Calibri"/>
      <family val="2"/>
      <scheme val="minor"/>
    </font>
    <font>
      <i/>
      <sz val="11"/>
      <color theme="4"/>
      <name val="Calibri"/>
      <family val="2"/>
      <scheme val="minor"/>
    </font>
    <font>
      <b/>
      <sz val="12"/>
      <name val="Calibri"/>
      <family val="2"/>
      <scheme val="minor"/>
    </font>
    <font>
      <b/>
      <i/>
      <sz val="11"/>
      <color theme="4"/>
      <name val="Calibri"/>
      <family val="2"/>
      <scheme val="minor"/>
    </font>
    <font>
      <i/>
      <sz val="11"/>
      <color rgb="FF0070C0"/>
      <name val="Calibri"/>
      <family val="2"/>
      <scheme val="minor"/>
    </font>
    <font>
      <sz val="11"/>
      <color theme="3" tint="0.39997558519241921"/>
      <name val="Calibri"/>
      <family val="2"/>
      <scheme val="minor"/>
    </font>
    <font>
      <sz val="11"/>
      <color theme="3" tint="0.39997558519241921"/>
      <name val="Calibri"/>
      <family val="2"/>
    </font>
    <font>
      <b/>
      <sz val="22"/>
      <color theme="1"/>
      <name val="Calibri"/>
      <family val="2"/>
      <scheme val="minor"/>
    </font>
    <font>
      <b/>
      <sz val="11"/>
      <color rgb="FFFFFFFF"/>
      <name val="Calibri"/>
      <family val="2"/>
      <scheme val="minor"/>
    </font>
    <font>
      <b/>
      <sz val="12"/>
      <color rgb="FFFFFFFF"/>
      <name val="Calibri"/>
      <family val="2"/>
      <scheme val="minor"/>
    </font>
    <font>
      <b/>
      <i/>
      <sz val="11"/>
      <color rgb="FFFFFFFF"/>
      <name val="Calibri"/>
      <family val="2"/>
      <scheme val="minor"/>
    </font>
    <font>
      <sz val="11"/>
      <color rgb="FFFFFFFF"/>
      <name val="Calibri"/>
      <family val="2"/>
      <scheme val="minor"/>
    </font>
    <font>
      <b/>
      <sz val="14"/>
      <color rgb="FFFFFFFF"/>
      <name val="Calibri"/>
      <family val="2"/>
      <scheme val="minor"/>
    </font>
    <font>
      <b/>
      <sz val="11"/>
      <color rgb="FFFFFFFF"/>
      <name val="Calibri"/>
      <family val="2"/>
    </font>
    <font>
      <b/>
      <sz val="14"/>
      <color rgb="FFFFFFFF"/>
      <name val="Calibri"/>
      <family val="2"/>
    </font>
    <font>
      <b/>
      <sz val="14"/>
      <color rgb="FF000000"/>
      <name val="Calibri"/>
      <family val="2"/>
    </font>
    <font>
      <sz val="9"/>
      <color theme="1"/>
      <name val="Calibri"/>
      <family val="2"/>
      <scheme val="minor"/>
    </font>
    <font>
      <b/>
      <vertAlign val="superscript"/>
      <sz val="14"/>
      <color rgb="FF000000"/>
      <name val="Calibri"/>
      <family val="2"/>
    </font>
    <font>
      <b/>
      <vertAlign val="subscript"/>
      <sz val="14"/>
      <color rgb="FF000000"/>
      <name val="Calibri"/>
      <family val="2"/>
    </font>
    <font>
      <b/>
      <sz val="12"/>
      <color rgb="FF000000"/>
      <name val="Calibri"/>
      <family val="2"/>
      <scheme val="minor"/>
    </font>
    <font>
      <i/>
      <sz val="8"/>
      <color rgb="FFFFFFFF"/>
      <name val="Calibri"/>
      <family val="2"/>
    </font>
    <font>
      <i/>
      <sz val="9"/>
      <color theme="1"/>
      <name val="Calibri"/>
      <family val="2"/>
      <scheme val="minor"/>
    </font>
    <font>
      <sz val="11"/>
      <color theme="0" tint="-0.499984740745262"/>
      <name val="Calibri"/>
      <family val="2"/>
      <scheme val="minor"/>
    </font>
    <font>
      <b/>
      <i/>
      <sz val="11"/>
      <color theme="1"/>
      <name val="Calibri"/>
      <family val="2"/>
      <scheme val="minor"/>
    </font>
    <font>
      <i/>
      <sz val="9"/>
      <color rgb="FF000000"/>
      <name val="Calibri"/>
      <family val="2"/>
      <scheme val="minor"/>
    </font>
    <font>
      <sz val="11"/>
      <color theme="1" tint="0.499984740745262"/>
      <name val="Calibri"/>
      <family val="2"/>
      <scheme val="minor"/>
    </font>
    <font>
      <b/>
      <i/>
      <sz val="11"/>
      <color rgb="FF0070C0"/>
      <name val="Calibri"/>
      <family val="2"/>
      <scheme val="minor"/>
    </font>
    <font>
      <b/>
      <sz val="13"/>
      <color theme="1"/>
      <name val="Calibri"/>
      <family val="2"/>
      <scheme val="minor"/>
    </font>
    <font>
      <vertAlign val="subscript"/>
      <sz val="11"/>
      <name val="Calibri"/>
      <family val="2"/>
      <scheme val="minor"/>
    </font>
    <font>
      <vertAlign val="subscript"/>
      <sz val="11"/>
      <color rgb="FF000000"/>
      <name val="Calibri"/>
      <family val="2"/>
      <scheme val="minor"/>
    </font>
    <font>
      <b/>
      <sz val="20"/>
      <color rgb="FFFF0000"/>
      <name val="Calibri"/>
      <family val="2"/>
      <scheme val="minor"/>
    </font>
    <font>
      <sz val="11"/>
      <name val="Aptos Narrow"/>
      <family val="2"/>
    </font>
    <font>
      <sz val="9"/>
      <name val="Calibri"/>
      <family val="2"/>
      <scheme val="minor"/>
    </font>
    <font>
      <sz val="11"/>
      <color theme="1"/>
      <name val="Aptos"/>
      <family val="2"/>
    </font>
    <font>
      <vertAlign val="subscript"/>
      <sz val="11"/>
      <name val="Calibri"/>
      <family val="2"/>
    </font>
    <font>
      <vertAlign val="subscript"/>
      <sz val="9"/>
      <color theme="1"/>
      <name val="Calibri"/>
      <family val="2"/>
      <scheme val="minor"/>
    </font>
    <font>
      <sz val="8"/>
      <name val="Calibri"/>
      <family val="2"/>
      <scheme val="minor"/>
    </font>
    <font>
      <i/>
      <sz val="12"/>
      <color theme="1"/>
      <name val="Calibri"/>
      <family val="2"/>
      <scheme val="minor"/>
    </font>
    <font>
      <b/>
      <sz val="9"/>
      <color rgb="FFFFFFFF"/>
      <name val="Calibri"/>
      <family val="2"/>
      <scheme val="minor"/>
    </font>
    <font>
      <b/>
      <sz val="9"/>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indexed="23"/>
        <bgColor indexed="64"/>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indexed="64"/>
      </patternFill>
    </fill>
    <fill>
      <patternFill patternType="solid">
        <fgColor rgb="FFD9D9D9"/>
        <bgColor indexed="64"/>
      </patternFill>
    </fill>
    <fill>
      <patternFill patternType="solid">
        <fgColor rgb="FF091F3F"/>
        <bgColor indexed="64"/>
      </patternFill>
    </fill>
    <fill>
      <patternFill patternType="solid">
        <fgColor theme="0"/>
        <bgColor indexed="64"/>
      </patternFill>
    </fill>
    <fill>
      <patternFill patternType="solid">
        <fgColor rgb="FFED7D31"/>
        <bgColor indexed="64"/>
      </patternFill>
    </fill>
    <fill>
      <patternFill patternType="solid">
        <fgColor rgb="FF8EA9DB"/>
        <bgColor indexed="64"/>
      </patternFill>
    </fill>
    <fill>
      <patternFill patternType="solid">
        <fgColor rgb="FFA9D08E"/>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FFFFFF"/>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style="thin">
        <color rgb="FFFFFFFF"/>
      </bottom>
      <diagonal/>
    </border>
    <border>
      <left style="thin">
        <color theme="0"/>
      </left>
      <right style="thin">
        <color rgb="FF000000"/>
      </right>
      <top style="thin">
        <color theme="0"/>
      </top>
      <bottom style="thin">
        <color theme="0"/>
      </bottom>
      <diagonal/>
    </border>
    <border>
      <left style="thin">
        <color rgb="FF000000"/>
      </left>
      <right style="thin">
        <color rgb="FF000000"/>
      </right>
      <top style="thin">
        <color theme="0"/>
      </top>
      <bottom style="thin">
        <color theme="0"/>
      </bottom>
      <diagonal/>
    </border>
    <border>
      <left style="thin">
        <color rgb="FF00000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rgb="FFFFFFFF"/>
      </right>
      <top style="thin">
        <color theme="0"/>
      </top>
      <bottom style="thin">
        <color theme="0"/>
      </bottom>
      <diagonal/>
    </border>
    <border>
      <left style="thin">
        <color rgb="FFFFFFFF"/>
      </left>
      <right style="thin">
        <color rgb="FFFFFFFF"/>
      </right>
      <top style="thin">
        <color theme="0"/>
      </top>
      <bottom style="thin">
        <color theme="0"/>
      </bottom>
      <diagonal/>
    </border>
    <border>
      <left style="thin">
        <color rgb="FFFFFFFF"/>
      </left>
      <right style="thin">
        <color theme="0"/>
      </right>
      <top style="thin">
        <color theme="0"/>
      </top>
      <bottom style="thin">
        <color theme="0"/>
      </bottom>
      <diagonal/>
    </border>
    <border>
      <left style="thin">
        <color rgb="FFFFFFFF"/>
      </left>
      <right/>
      <top/>
      <bottom/>
      <diagonal/>
    </border>
    <border>
      <left style="thin">
        <color theme="0"/>
      </left>
      <right style="thin">
        <color theme="0"/>
      </right>
      <top/>
      <bottom style="thin">
        <color theme="0"/>
      </bottom>
      <diagonal/>
    </border>
    <border>
      <left/>
      <right/>
      <top style="thin">
        <color rgb="FFFFFFFF"/>
      </top>
      <bottom style="thin">
        <color rgb="FF000000"/>
      </bottom>
      <diagonal/>
    </border>
    <border>
      <left style="thin">
        <color rgb="FFFFFFFF"/>
      </left>
      <right style="thin">
        <color rgb="FFFFFFFF"/>
      </right>
      <top style="thin">
        <color rgb="FFFFFFFF"/>
      </top>
      <bottom style="thin">
        <color theme="0"/>
      </bottom>
      <diagonal/>
    </border>
    <border>
      <left/>
      <right/>
      <top/>
      <bottom style="thin">
        <color rgb="FFFFFFFF"/>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style="thin">
        <color rgb="FF000000"/>
      </bottom>
      <diagonal/>
    </border>
  </borders>
  <cellStyleXfs count="9">
    <xf numFmtId="0" fontId="0" fillId="0" borderId="0"/>
    <xf numFmtId="0" fontId="9" fillId="0" borderId="0" applyNumberFormat="0" applyFill="0" applyBorder="0" applyAlignment="0" applyProtection="0"/>
    <xf numFmtId="0" fontId="16" fillId="3" borderId="0" applyNumberFormat="0" applyFont="0" applyFill="0" applyBorder="0" applyAlignment="0" applyProtection="0">
      <alignment wrapText="1"/>
    </xf>
    <xf numFmtId="0" fontId="1" fillId="0" borderId="0"/>
    <xf numFmtId="166" fontId="1" fillId="0" borderId="0" applyFont="0" applyFill="0" applyBorder="0" applyAlignment="0" applyProtection="0"/>
    <xf numFmtId="0" fontId="5" fillId="0" borderId="0"/>
    <xf numFmtId="43" fontId="1" fillId="0" borderId="0" applyFont="0" applyFill="0" applyBorder="0" applyAlignment="0" applyProtection="0"/>
    <xf numFmtId="0" fontId="54" fillId="0" borderId="0"/>
    <xf numFmtId="9" fontId="1" fillId="0" borderId="0" applyFont="0" applyFill="0" applyBorder="0" applyAlignment="0" applyProtection="0"/>
  </cellStyleXfs>
  <cellXfs count="486">
    <xf numFmtId="0" fontId="0" fillId="0" borderId="0" xfId="0"/>
    <xf numFmtId="0" fontId="4" fillId="0" borderId="0" xfId="0" applyFont="1"/>
    <xf numFmtId="0" fontId="4" fillId="0" borderId="0" xfId="0" applyFont="1" applyAlignment="1">
      <alignment horizontal="center"/>
    </xf>
    <xf numFmtId="0" fontId="0" fillId="0" borderId="0" xfId="0" applyAlignment="1">
      <alignment horizontal="center"/>
    </xf>
    <xf numFmtId="3" fontId="0" fillId="0" borderId="0" xfId="0" applyNumberFormat="1"/>
    <xf numFmtId="0" fontId="0" fillId="0" borderId="0" xfId="0" applyAlignment="1">
      <alignment vertical="top" wrapText="1"/>
    </xf>
    <xf numFmtId="0" fontId="3" fillId="0" borderId="0" xfId="0" applyFont="1"/>
    <xf numFmtId="0" fontId="0" fillId="0" borderId="0" xfId="0" applyAlignment="1">
      <alignment horizontal="left"/>
    </xf>
    <xf numFmtId="0" fontId="0" fillId="0" borderId="0" xfId="0" applyAlignment="1">
      <alignment vertical="center"/>
    </xf>
    <xf numFmtId="0" fontId="6" fillId="0" borderId="0" xfId="0" applyFont="1" applyAlignment="1">
      <alignment horizontal="left" vertical="top" wrapText="1"/>
    </xf>
    <xf numFmtId="0" fontId="8" fillId="0" borderId="0" xfId="0" applyFont="1"/>
    <xf numFmtId="3" fontId="4" fillId="0" borderId="0" xfId="0" applyNumberFormat="1" applyFont="1"/>
    <xf numFmtId="0" fontId="4" fillId="0" borderId="0" xfId="0" applyFont="1" applyAlignment="1">
      <alignment horizontal="center" wrapText="1"/>
    </xf>
    <xf numFmtId="0" fontId="0" fillId="0" borderId="0" xfId="0" applyAlignment="1">
      <alignment horizontal="right"/>
    </xf>
    <xf numFmtId="0" fontId="0" fillId="0" borderId="0" xfId="4" applyNumberFormat="1" applyFont="1" applyFill="1" applyBorder="1" applyAlignment="1">
      <alignment horizontal="left"/>
    </xf>
    <xf numFmtId="0" fontId="13" fillId="5" borderId="1" xfId="0" applyFont="1" applyFill="1" applyBorder="1"/>
    <xf numFmtId="0" fontId="0" fillId="0" borderId="1" xfId="0" applyBorder="1"/>
    <xf numFmtId="0" fontId="12" fillId="5" borderId="1" xfId="0" applyFont="1" applyFill="1" applyBorder="1" applyAlignment="1">
      <alignment horizontal="left"/>
    </xf>
    <xf numFmtId="3" fontId="13" fillId="5" borderId="1" xfId="0" applyNumberFormat="1" applyFont="1" applyFill="1" applyBorder="1" applyAlignment="1">
      <alignment horizontal="right"/>
    </xf>
    <xf numFmtId="0" fontId="13" fillId="5" borderId="1" xfId="0" applyFont="1" applyFill="1" applyBorder="1" applyAlignment="1">
      <alignment horizontal="right"/>
    </xf>
    <xf numFmtId="0" fontId="12" fillId="4" borderId="1" xfId="0" applyFont="1" applyFill="1" applyBorder="1"/>
    <xf numFmtId="0" fontId="17" fillId="0" borderId="0" xfId="0" applyFont="1"/>
    <xf numFmtId="3" fontId="12" fillId="4" borderId="1" xfId="0" applyNumberFormat="1" applyFont="1" applyFill="1" applyBorder="1" applyAlignment="1">
      <alignment horizontal="right"/>
    </xf>
    <xf numFmtId="2" fontId="0" fillId="0" borderId="0" xfId="0" applyNumberFormat="1"/>
    <xf numFmtId="3" fontId="0" fillId="0" borderId="1" xfId="0" applyNumberFormat="1" applyBorder="1" applyAlignment="1">
      <alignment horizontal="right"/>
    </xf>
    <xf numFmtId="0" fontId="9" fillId="0" borderId="0" xfId="1"/>
    <xf numFmtId="0" fontId="0" fillId="0" borderId="0" xfId="0" applyAlignment="1">
      <alignment vertical="top"/>
    </xf>
    <xf numFmtId="0" fontId="7" fillId="0" borderId="0" xfId="0" applyFont="1" applyAlignment="1">
      <alignment horizontal="left"/>
    </xf>
    <xf numFmtId="0" fontId="22" fillId="0" borderId="0" xfId="0" applyFont="1" applyAlignment="1">
      <alignment horizontal="center"/>
    </xf>
    <xf numFmtId="0" fontId="17" fillId="0" borderId="0" xfId="0" applyFont="1" applyAlignment="1">
      <alignment horizontal="center"/>
    </xf>
    <xf numFmtId="0" fontId="22"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21" fillId="0" borderId="0" xfId="2" applyFont="1" applyFill="1" applyBorder="1" applyAlignment="1">
      <alignment horizontal="center" wrapText="1"/>
    </xf>
    <xf numFmtId="0" fontId="21" fillId="0" borderId="0" xfId="2" applyFont="1" applyFill="1" applyBorder="1" applyAlignment="1">
      <alignment wrapText="1"/>
    </xf>
    <xf numFmtId="0" fontId="17" fillId="0" borderId="0" xfId="4" applyNumberFormat="1" applyFont="1" applyFill="1" applyBorder="1" applyAlignment="1">
      <alignment horizontal="left" vertical="center"/>
    </xf>
    <xf numFmtId="0" fontId="21" fillId="0" borderId="0" xfId="2" applyFont="1" applyFill="1" applyBorder="1" applyAlignment="1">
      <alignment horizontal="center" vertical="center" wrapText="1"/>
    </xf>
    <xf numFmtId="0" fontId="21" fillId="0" borderId="0" xfId="2" applyFont="1" applyFill="1" applyBorder="1" applyAlignment="1">
      <alignment vertical="center" wrapText="1"/>
    </xf>
    <xf numFmtId="0" fontId="10" fillId="0" borderId="0" xfId="0" applyFont="1"/>
    <xf numFmtId="165" fontId="11" fillId="0" borderId="0" xfId="0" applyNumberFormat="1" applyFont="1" applyAlignment="1">
      <alignment horizontal="center"/>
    </xf>
    <xf numFmtId="0" fontId="23" fillId="2" borderId="1" xfId="0" applyFont="1" applyFill="1" applyBorder="1" applyAlignment="1">
      <alignment horizontal="left"/>
    </xf>
    <xf numFmtId="3" fontId="24" fillId="2" borderId="1" xfId="0" applyNumberFormat="1" applyFont="1" applyFill="1" applyBorder="1" applyAlignment="1">
      <alignment horizontal="right"/>
    </xf>
    <xf numFmtId="3" fontId="0" fillId="2" borderId="1" xfId="0" applyNumberFormat="1" applyFill="1" applyBorder="1" applyAlignment="1">
      <alignment horizontal="right"/>
    </xf>
    <xf numFmtId="168" fontId="24" fillId="0" borderId="1" xfId="0" applyNumberFormat="1" applyFont="1" applyBorder="1" applyAlignment="1">
      <alignment horizontal="right"/>
    </xf>
    <xf numFmtId="0" fontId="0" fillId="0" borderId="1" xfId="0" applyBorder="1" applyAlignment="1">
      <alignment horizontal="left" wrapText="1" indent="1"/>
    </xf>
    <xf numFmtId="0" fontId="25" fillId="2" borderId="1" xfId="0" applyFont="1" applyFill="1" applyBorder="1" applyAlignment="1">
      <alignment horizontal="left" vertical="top" wrapText="1"/>
    </xf>
    <xf numFmtId="168" fontId="26" fillId="2" borderId="1" xfId="0" applyNumberFormat="1" applyFont="1" applyFill="1" applyBorder="1" applyAlignment="1">
      <alignment horizontal="right" vertical="top" wrapText="1"/>
    </xf>
    <xf numFmtId="168" fontId="24" fillId="2" borderId="1" xfId="0" applyNumberFormat="1" applyFont="1" applyFill="1" applyBorder="1" applyAlignment="1">
      <alignment horizontal="right"/>
    </xf>
    <xf numFmtId="3" fontId="24" fillId="2" borderId="1" xfId="0" applyNumberFormat="1" applyFont="1" applyFill="1" applyBorder="1" applyAlignment="1">
      <alignment horizontal="right" vertical="top" wrapText="1"/>
    </xf>
    <xf numFmtId="0" fontId="6" fillId="0" borderId="1" xfId="0" applyFont="1" applyBorder="1" applyAlignment="1">
      <alignment horizontal="left" vertical="top" wrapText="1" indent="1"/>
    </xf>
    <xf numFmtId="168" fontId="24" fillId="0" borderId="1" xfId="0" applyNumberFormat="1" applyFont="1" applyBorder="1" applyAlignment="1">
      <alignment horizontal="right" vertical="top" wrapText="1"/>
    </xf>
    <xf numFmtId="0" fontId="0" fillId="0" borderId="1" xfId="0" applyBorder="1" applyAlignment="1">
      <alignment horizontal="left"/>
    </xf>
    <xf numFmtId="168" fontId="27" fillId="2" borderId="1" xfId="0" applyNumberFormat="1" applyFont="1" applyFill="1" applyBorder="1" applyAlignment="1">
      <alignment horizontal="right"/>
    </xf>
    <xf numFmtId="168" fontId="27" fillId="0" borderId="1" xfId="0" applyNumberFormat="1" applyFont="1" applyBorder="1" applyAlignment="1">
      <alignment horizontal="right"/>
    </xf>
    <xf numFmtId="168" fontId="27" fillId="0" borderId="2" xfId="0" applyNumberFormat="1" applyFont="1" applyBorder="1" applyAlignment="1">
      <alignment horizontal="right"/>
    </xf>
    <xf numFmtId="164" fontId="24" fillId="2" borderId="1" xfId="0" applyNumberFormat="1" applyFont="1" applyFill="1" applyBorder="1" applyAlignment="1">
      <alignment horizontal="right"/>
    </xf>
    <xf numFmtId="164" fontId="24" fillId="0" borderId="1" xfId="0" applyNumberFormat="1" applyFont="1" applyBorder="1" applyAlignment="1">
      <alignment horizontal="right"/>
    </xf>
    <xf numFmtId="0" fontId="28" fillId="0" borderId="0" xfId="0" applyFont="1"/>
    <xf numFmtId="0" fontId="23" fillId="0" borderId="0" xfId="0" applyFont="1"/>
    <xf numFmtId="0" fontId="24" fillId="0" borderId="0" xfId="0" applyFont="1"/>
    <xf numFmtId="0" fontId="0" fillId="0" borderId="1" xfId="0" applyBorder="1" applyAlignment="1">
      <alignment horizontal="left" vertical="top"/>
    </xf>
    <xf numFmtId="0" fontId="0" fillId="0" borderId="1" xfId="0" applyBorder="1" applyAlignment="1">
      <alignment vertical="top" wrapText="1"/>
    </xf>
    <xf numFmtId="0" fontId="0" fillId="0" borderId="2" xfId="0" applyBorder="1" applyAlignment="1">
      <alignment horizontal="left" vertical="top"/>
    </xf>
    <xf numFmtId="0" fontId="0" fillId="0" borderId="2" xfId="0" applyBorder="1" applyAlignment="1">
      <alignment vertical="top" wrapText="1"/>
    </xf>
    <xf numFmtId="168" fontId="0" fillId="0" borderId="0" xfId="0" applyNumberFormat="1"/>
    <xf numFmtId="0" fontId="0" fillId="0" borderId="6" xfId="0" applyBorder="1"/>
    <xf numFmtId="0" fontId="0" fillId="6" borderId="0" xfId="4" applyNumberFormat="1" applyFont="1" applyFill="1" applyBorder="1" applyAlignment="1">
      <alignment horizontal="left"/>
    </xf>
    <xf numFmtId="0" fontId="7" fillId="6" borderId="0" xfId="2" applyFont="1" applyFill="1" applyBorder="1" applyAlignment="1">
      <alignment horizontal="center" vertical="center" wrapText="1"/>
    </xf>
    <xf numFmtId="0" fontId="8" fillId="6" borderId="0" xfId="2" applyFont="1" applyFill="1" applyBorder="1" applyAlignment="1">
      <alignment horizontal="center" vertical="center" wrapText="1"/>
    </xf>
    <xf numFmtId="167" fontId="0" fillId="6" borderId="0" xfId="4" applyNumberFormat="1" applyFont="1" applyFill="1" applyBorder="1"/>
    <xf numFmtId="0" fontId="39" fillId="0" borderId="0" xfId="0" applyFont="1"/>
    <xf numFmtId="3"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right" vertical="center" wrapText="1"/>
    </xf>
    <xf numFmtId="3" fontId="0" fillId="0" borderId="0" xfId="0" applyNumberFormat="1" applyAlignment="1">
      <alignment horizontal="right" vertical="center" wrapText="1"/>
    </xf>
    <xf numFmtId="0" fontId="38" fillId="0" borderId="0" xfId="0" applyFont="1" applyAlignment="1">
      <alignment horizontal="left"/>
    </xf>
    <xf numFmtId="0" fontId="20" fillId="0" borderId="0" xfId="0" applyFont="1" applyAlignment="1">
      <alignment wrapText="1"/>
    </xf>
    <xf numFmtId="0" fontId="19" fillId="0" borderId="0" xfId="0" applyFont="1"/>
    <xf numFmtId="0" fontId="38" fillId="0" borderId="0" xfId="0" applyFont="1"/>
    <xf numFmtId="0" fontId="32" fillId="8" borderId="0" xfId="2" applyFont="1" applyFill="1" applyBorder="1" applyAlignment="1">
      <alignment horizontal="center" vertical="center" wrapText="1"/>
    </xf>
    <xf numFmtId="0" fontId="0" fillId="10" borderId="0" xfId="0" applyFill="1" applyAlignment="1">
      <alignment vertical="center"/>
    </xf>
    <xf numFmtId="0" fontId="28" fillId="10" borderId="0" xfId="0" applyFont="1" applyFill="1" applyAlignment="1">
      <alignment horizontal="left" vertical="center" wrapText="1"/>
    </xf>
    <xf numFmtId="0" fontId="0" fillId="11" borderId="0" xfId="0" applyFill="1" applyAlignment="1">
      <alignment vertical="center"/>
    </xf>
    <xf numFmtId="0" fontId="0" fillId="11" borderId="0" xfId="0" applyFill="1"/>
    <xf numFmtId="0" fontId="0" fillId="12" borderId="0" xfId="0" applyFill="1" applyAlignment="1">
      <alignment vertical="center"/>
    </xf>
    <xf numFmtId="0" fontId="0" fillId="12" borderId="0" xfId="0" applyFill="1"/>
    <xf numFmtId="0" fontId="29" fillId="0" borderId="0" xfId="0" applyFont="1" applyAlignment="1">
      <alignment horizontal="left" vertical="top" wrapText="1"/>
    </xf>
    <xf numFmtId="0" fontId="0" fillId="0" borderId="0" xfId="0" applyAlignment="1">
      <alignment horizontal="left" vertical="top"/>
    </xf>
    <xf numFmtId="0" fontId="42" fillId="12" borderId="0" xfId="2" applyFont="1" applyFill="1" applyBorder="1" applyAlignment="1">
      <alignment horizontal="left" vertical="center" wrapText="1"/>
    </xf>
    <xf numFmtId="0" fontId="42" fillId="11" borderId="0" xfId="2" applyFont="1" applyFill="1" applyBorder="1" applyAlignment="1">
      <alignment horizontal="left" vertical="center" wrapText="1"/>
    </xf>
    <xf numFmtId="0" fontId="42" fillId="10" borderId="0" xfId="2" applyFont="1" applyFill="1" applyBorder="1" applyAlignment="1">
      <alignment horizontal="left" vertical="center" wrapText="1"/>
    </xf>
    <xf numFmtId="0" fontId="15" fillId="0" borderId="0" xfId="0" applyFont="1" applyAlignment="1">
      <alignment wrapText="1"/>
    </xf>
    <xf numFmtId="0" fontId="0" fillId="0" borderId="6" xfId="0" applyBorder="1" applyAlignment="1">
      <alignment vertical="top" wrapText="1"/>
    </xf>
    <xf numFmtId="0" fontId="4" fillId="6" borderId="6" xfId="0" applyFont="1" applyFill="1" applyBorder="1" applyAlignment="1">
      <alignment vertical="top" wrapText="1"/>
    </xf>
    <xf numFmtId="0" fontId="0" fillId="6" borderId="6" xfId="0" applyFill="1" applyBorder="1" applyAlignment="1">
      <alignment horizontal="right" vertical="center" wrapText="1"/>
    </xf>
    <xf numFmtId="0" fontId="0" fillId="6" borderId="6" xfId="0" applyFill="1" applyBorder="1" applyAlignment="1">
      <alignment horizontal="right" vertical="center"/>
    </xf>
    <xf numFmtId="0" fontId="0" fillId="0" borderId="2" xfId="0" applyBorder="1"/>
    <xf numFmtId="0" fontId="33" fillId="8" borderId="7" xfId="0" applyFont="1" applyFill="1" applyBorder="1" applyAlignment="1">
      <alignment horizontal="center"/>
    </xf>
    <xf numFmtId="0" fontId="31" fillId="8" borderId="7" xfId="0" applyFont="1" applyFill="1" applyBorder="1" applyAlignment="1">
      <alignment horizontal="center"/>
    </xf>
    <xf numFmtId="0" fontId="31" fillId="8" borderId="7" xfId="0" applyFont="1" applyFill="1" applyBorder="1" applyAlignment="1">
      <alignment horizontal="center" vertical="center"/>
    </xf>
    <xf numFmtId="0" fontId="35" fillId="8" borderId="7" xfId="0" applyFont="1" applyFill="1" applyBorder="1" applyAlignment="1">
      <alignment horizontal="center"/>
    </xf>
    <xf numFmtId="3" fontId="0" fillId="0" borderId="6" xfId="0" applyNumberFormat="1" applyBorder="1" applyAlignment="1">
      <alignment horizontal="right"/>
    </xf>
    <xf numFmtId="3" fontId="0" fillId="0" borderId="6" xfId="0" applyNumberFormat="1" applyBorder="1"/>
    <xf numFmtId="0" fontId="0" fillId="0" borderId="6" xfId="0" applyBorder="1" applyAlignment="1">
      <alignment horizontal="right"/>
    </xf>
    <xf numFmtId="0" fontId="4" fillId="0" borderId="6" xfId="0" applyFont="1" applyBorder="1"/>
    <xf numFmtId="0" fontId="4" fillId="7" borderId="6" xfId="0" applyFont="1" applyFill="1" applyBorder="1"/>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right" vertical="top" wrapText="1"/>
    </xf>
    <xf numFmtId="164" fontId="0" fillId="0" borderId="1" xfId="0" applyNumberFormat="1" applyBorder="1" applyAlignment="1">
      <alignment horizontal="right" vertical="top" wrapText="1"/>
    </xf>
    <xf numFmtId="1" fontId="0" fillId="0" borderId="1" xfId="0" applyNumberFormat="1" applyBorder="1" applyAlignment="1">
      <alignment horizontal="right" vertical="top" wrapText="1"/>
    </xf>
    <xf numFmtId="0" fontId="31" fillId="8" borderId="7" xfId="2" applyFont="1" applyFill="1" applyBorder="1" applyAlignment="1">
      <alignment horizontal="center" vertical="center" wrapText="1"/>
    </xf>
    <xf numFmtId="0" fontId="31" fillId="8" borderId="14" xfId="2" applyFont="1" applyFill="1" applyBorder="1" applyAlignment="1">
      <alignment horizontal="center" vertical="center" wrapText="1"/>
    </xf>
    <xf numFmtId="0" fontId="31" fillId="8" borderId="14" xfId="0" applyFont="1" applyFill="1" applyBorder="1" applyAlignment="1">
      <alignment horizontal="center" vertical="center" wrapText="1"/>
    </xf>
    <xf numFmtId="0" fontId="7" fillId="6" borderId="15" xfId="2" applyFont="1" applyFill="1" applyBorder="1" applyAlignment="1">
      <alignment horizontal="left" vertical="center" wrapText="1"/>
    </xf>
    <xf numFmtId="0" fontId="0" fillId="6" borderId="16" xfId="0" applyFill="1" applyBorder="1" applyAlignment="1">
      <alignment wrapText="1"/>
    </xf>
    <xf numFmtId="0" fontId="0" fillId="6" borderId="17" xfId="0" applyFill="1" applyBorder="1" applyAlignment="1">
      <alignment wrapText="1"/>
    </xf>
    <xf numFmtId="0" fontId="4" fillId="6" borderId="15" xfId="4" applyNumberFormat="1" applyFont="1" applyFill="1" applyBorder="1" applyAlignment="1">
      <alignment horizontal="left"/>
    </xf>
    <xf numFmtId="0" fontId="0" fillId="6" borderId="16" xfId="0" applyFill="1" applyBorder="1"/>
    <xf numFmtId="0" fontId="0" fillId="6" borderId="17" xfId="0" applyFill="1" applyBorder="1"/>
    <xf numFmtId="0" fontId="0" fillId="0" borderId="6" xfId="4" applyNumberFormat="1" applyFont="1" applyFill="1" applyBorder="1" applyAlignment="1">
      <alignment horizontal="left"/>
    </xf>
    <xf numFmtId="0" fontId="0" fillId="0" borderId="6" xfId="0" applyBorder="1" applyAlignment="1">
      <alignment horizontal="left"/>
    </xf>
    <xf numFmtId="0" fontId="4" fillId="6" borderId="18" xfId="4" applyNumberFormat="1" applyFont="1" applyFill="1" applyBorder="1" applyAlignment="1">
      <alignment horizontal="left"/>
    </xf>
    <xf numFmtId="0" fontId="0" fillId="6" borderId="0" xfId="0" applyFill="1"/>
    <xf numFmtId="0" fontId="0" fillId="6" borderId="19" xfId="0" applyFill="1" applyBorder="1"/>
    <xf numFmtId="3" fontId="0" fillId="6" borderId="16" xfId="0" applyNumberFormat="1" applyFill="1" applyBorder="1"/>
    <xf numFmtId="0" fontId="4" fillId="6" borderId="15" xfId="4" applyNumberFormat="1" applyFont="1" applyFill="1" applyBorder="1" applyAlignment="1"/>
    <xf numFmtId="0" fontId="0" fillId="6" borderId="16" xfId="4" applyNumberFormat="1" applyFont="1" applyFill="1" applyBorder="1" applyAlignment="1">
      <alignment horizontal="left"/>
    </xf>
    <xf numFmtId="167" fontId="0" fillId="6" borderId="16" xfId="4" applyNumberFormat="1" applyFont="1" applyFill="1" applyBorder="1"/>
    <xf numFmtId="167" fontId="0" fillId="6" borderId="16" xfId="0" applyNumberFormat="1" applyFill="1" applyBorder="1"/>
    <xf numFmtId="3" fontId="0" fillId="6" borderId="17" xfId="0" applyNumberFormat="1" applyFill="1" applyBorder="1"/>
    <xf numFmtId="0" fontId="0" fillId="2" borderId="6" xfId="4" applyNumberFormat="1" applyFont="1" applyFill="1" applyBorder="1" applyAlignment="1">
      <alignment horizontal="left"/>
    </xf>
    <xf numFmtId="3" fontId="0" fillId="6" borderId="0" xfId="0" applyNumberFormat="1" applyFill="1"/>
    <xf numFmtId="167" fontId="0" fillId="6" borderId="0" xfId="0" applyNumberFormat="1" applyFill="1"/>
    <xf numFmtId="3" fontId="0" fillId="6" borderId="19" xfId="0" applyNumberFormat="1" applyFill="1" applyBorder="1"/>
    <xf numFmtId="0" fontId="0" fillId="0" borderId="6" xfId="4" applyNumberFormat="1" applyFont="1" applyFill="1" applyBorder="1" applyAlignment="1"/>
    <xf numFmtId="0" fontId="4" fillId="6" borderId="16" xfId="0" applyFont="1" applyFill="1" applyBorder="1"/>
    <xf numFmtId="0" fontId="4" fillId="6" borderId="17" xfId="0" applyFont="1" applyFill="1" applyBorder="1"/>
    <xf numFmtId="0" fontId="0" fillId="0" borderId="11" xfId="4" applyNumberFormat="1" applyFont="1" applyFill="1" applyBorder="1" applyAlignment="1">
      <alignment horizontal="left"/>
    </xf>
    <xf numFmtId="0" fontId="0" fillId="2" borderId="12" xfId="4" applyNumberFormat="1" applyFont="1" applyFill="1" applyBorder="1" applyAlignment="1">
      <alignment horizontal="left"/>
    </xf>
    <xf numFmtId="3" fontId="0" fillId="0" borderId="24" xfId="0" applyNumberFormat="1" applyBorder="1"/>
    <xf numFmtId="0" fontId="0" fillId="2" borderId="16" xfId="4" applyNumberFormat="1" applyFont="1" applyFill="1" applyBorder="1" applyAlignment="1">
      <alignment horizontal="left"/>
    </xf>
    <xf numFmtId="3" fontId="0" fillId="0" borderId="11" xfId="0" applyNumberFormat="1" applyBorder="1"/>
    <xf numFmtId="0" fontId="4" fillId="6" borderId="20" xfId="4" applyNumberFormat="1" applyFont="1" applyFill="1" applyBorder="1" applyAlignment="1"/>
    <xf numFmtId="0" fontId="0" fillId="6" borderId="21" xfId="4" applyNumberFormat="1" applyFont="1" applyFill="1" applyBorder="1" applyAlignment="1">
      <alignment horizontal="left"/>
    </xf>
    <xf numFmtId="3" fontId="0" fillId="6" borderId="21" xfId="0" applyNumberFormat="1" applyFill="1" applyBorder="1"/>
    <xf numFmtId="3" fontId="0" fillId="6" borderId="22" xfId="0" applyNumberFormat="1" applyFill="1" applyBorder="1"/>
    <xf numFmtId="0" fontId="4" fillId="6" borderId="18" xfId="4" applyNumberFormat="1" applyFont="1" applyFill="1" applyBorder="1" applyAlignment="1"/>
    <xf numFmtId="3" fontId="0" fillId="2" borderId="6" xfId="0" applyNumberFormat="1" applyFill="1" applyBorder="1"/>
    <xf numFmtId="3" fontId="0" fillId="6" borderId="17" xfId="0" applyNumberFormat="1" applyFill="1" applyBorder="1" applyAlignment="1">
      <alignment horizontal="right"/>
    </xf>
    <xf numFmtId="3" fontId="0" fillId="6" borderId="19" xfId="0" applyNumberFormat="1" applyFill="1" applyBorder="1" applyAlignment="1">
      <alignment horizontal="right"/>
    </xf>
    <xf numFmtId="3" fontId="8" fillId="6" borderId="17" xfId="0" applyNumberFormat="1" applyFont="1" applyFill="1" applyBorder="1"/>
    <xf numFmtId="3" fontId="0" fillId="6" borderId="17" xfId="0" applyNumberFormat="1" applyFill="1" applyBorder="1" applyAlignment="1">
      <alignment horizontal="right" indent="1"/>
    </xf>
    <xf numFmtId="3" fontId="0" fillId="6" borderId="19" xfId="0" applyNumberFormat="1" applyFill="1" applyBorder="1" applyAlignment="1">
      <alignment horizontal="right" indent="1"/>
    </xf>
    <xf numFmtId="3" fontId="0" fillId="2" borderId="11" xfId="0" applyNumberFormat="1" applyFill="1" applyBorder="1"/>
    <xf numFmtId="0" fontId="0" fillId="2" borderId="12" xfId="0" applyFill="1" applyBorder="1"/>
    <xf numFmtId="2" fontId="0" fillId="0" borderId="6" xfId="0" applyNumberFormat="1" applyBorder="1"/>
    <xf numFmtId="0" fontId="7" fillId="6" borderId="16" xfId="2" applyFont="1" applyFill="1" applyBorder="1" applyAlignment="1">
      <alignment horizontal="center" vertical="center" wrapText="1"/>
    </xf>
    <xf numFmtId="0" fontId="8" fillId="6" borderId="16" xfId="2" applyFont="1" applyFill="1" applyBorder="1" applyAlignment="1">
      <alignment horizontal="center" vertical="center" wrapText="1"/>
    </xf>
    <xf numFmtId="0" fontId="8" fillId="6" borderId="17" xfId="2" applyFont="1" applyFill="1" applyBorder="1" applyAlignment="1">
      <alignment horizontal="center" vertical="center" wrapText="1"/>
    </xf>
    <xf numFmtId="0" fontId="0" fillId="6" borderId="16" xfId="0" applyFill="1" applyBorder="1" applyAlignment="1">
      <alignment horizontal="center"/>
    </xf>
    <xf numFmtId="0" fontId="0" fillId="6" borderId="17" xfId="0" applyFill="1" applyBorder="1" applyAlignment="1">
      <alignment horizontal="center"/>
    </xf>
    <xf numFmtId="0" fontId="0" fillId="0" borderId="6" xfId="0" applyBorder="1" applyAlignment="1">
      <alignment horizontal="center"/>
    </xf>
    <xf numFmtId="0" fontId="0" fillId="6" borderId="0" xfId="0" applyFill="1" applyAlignment="1">
      <alignment horizontal="center"/>
    </xf>
    <xf numFmtId="0" fontId="0" fillId="6" borderId="19" xfId="0" applyFill="1" applyBorder="1" applyAlignment="1">
      <alignment horizontal="center"/>
    </xf>
    <xf numFmtId="0" fontId="0" fillId="0" borderId="6" xfId="4" applyNumberFormat="1" applyFont="1" applyFill="1" applyBorder="1" applyAlignment="1">
      <alignment horizontal="center"/>
    </xf>
    <xf numFmtId="0" fontId="44" fillId="0" borderId="0" xfId="0" applyFont="1"/>
    <xf numFmtId="0" fontId="7" fillId="6" borderId="18" xfId="2" applyFont="1" applyFill="1" applyBorder="1" applyAlignment="1">
      <alignment horizontal="left" vertical="center" wrapText="1"/>
    </xf>
    <xf numFmtId="0" fontId="8" fillId="6" borderId="19" xfId="2" applyFont="1" applyFill="1" applyBorder="1" applyAlignment="1">
      <alignment horizontal="center" vertical="center" wrapText="1"/>
    </xf>
    <xf numFmtId="0" fontId="23" fillId="2" borderId="2" xfId="0" applyFont="1" applyFill="1" applyBorder="1" applyAlignment="1">
      <alignment horizontal="left"/>
    </xf>
    <xf numFmtId="3" fontId="0" fillId="2" borderId="2" xfId="0" applyNumberFormat="1" applyFill="1" applyBorder="1" applyAlignment="1">
      <alignment horizontal="right"/>
    </xf>
    <xf numFmtId="3" fontId="24" fillId="2" borderId="2" xfId="0" applyNumberFormat="1" applyFont="1" applyFill="1" applyBorder="1" applyAlignment="1">
      <alignment horizontal="right"/>
    </xf>
    <xf numFmtId="168" fontId="24" fillId="2" borderId="2" xfId="0" applyNumberFormat="1" applyFont="1" applyFill="1" applyBorder="1" applyAlignment="1">
      <alignment horizontal="right"/>
    </xf>
    <xf numFmtId="164" fontId="24" fillId="2" borderId="2" xfId="0" applyNumberFormat="1" applyFont="1" applyFill="1" applyBorder="1" applyAlignment="1">
      <alignment horizontal="right"/>
    </xf>
    <xf numFmtId="0" fontId="25" fillId="2" borderId="2" xfId="0" applyFont="1" applyFill="1" applyBorder="1" applyAlignment="1">
      <alignment horizontal="left" vertical="top" wrapText="1"/>
    </xf>
    <xf numFmtId="168" fontId="26" fillId="2" borderId="2" xfId="0" applyNumberFormat="1" applyFont="1" applyFill="1" applyBorder="1" applyAlignment="1">
      <alignment horizontal="right" vertical="top" wrapText="1"/>
    </xf>
    <xf numFmtId="0" fontId="23" fillId="2" borderId="2" xfId="0" applyFont="1" applyFill="1" applyBorder="1" applyAlignment="1">
      <alignment horizontal="left" vertical="center"/>
    </xf>
    <xf numFmtId="168" fontId="27" fillId="2" borderId="2" xfId="0" applyNumberFormat="1" applyFont="1" applyFill="1" applyBorder="1" applyAlignment="1">
      <alignment horizontal="right"/>
    </xf>
    <xf numFmtId="0" fontId="34" fillId="8" borderId="7" xfId="0" applyFont="1" applyFill="1" applyBorder="1"/>
    <xf numFmtId="0" fontId="4" fillId="0" borderId="24" xfId="0" applyFont="1" applyBorder="1"/>
    <xf numFmtId="0" fontId="0" fillId="0" borderId="24" xfId="0" applyBorder="1"/>
    <xf numFmtId="0" fontId="35" fillId="8" borderId="7" xfId="0" applyFont="1" applyFill="1" applyBorder="1" applyAlignment="1">
      <alignment horizontal="center" vertical="center"/>
    </xf>
    <xf numFmtId="0" fontId="12" fillId="5" borderId="2" xfId="0" applyFont="1" applyFill="1" applyBorder="1" applyAlignment="1">
      <alignment horizontal="left"/>
    </xf>
    <xf numFmtId="3" fontId="13" fillId="5" borderId="2" xfId="0" applyNumberFormat="1" applyFont="1" applyFill="1" applyBorder="1" applyAlignment="1">
      <alignment horizontal="right"/>
    </xf>
    <xf numFmtId="0" fontId="13" fillId="5" borderId="2" xfId="0" applyFont="1" applyFill="1" applyBorder="1"/>
    <xf numFmtId="0" fontId="19" fillId="0" borderId="24" xfId="0" applyFont="1" applyBorder="1"/>
    <xf numFmtId="0" fontId="36" fillId="8" borderId="7"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0" fillId="0" borderId="2" xfId="0" applyBorder="1" applyAlignment="1">
      <alignment horizontal="right" vertical="top" wrapText="1"/>
    </xf>
    <xf numFmtId="3" fontId="0" fillId="0" borderId="24" xfId="0" applyNumberFormat="1" applyBorder="1" applyAlignment="1">
      <alignment horizontal="right"/>
    </xf>
    <xf numFmtId="0" fontId="0" fillId="0" borderId="24" xfId="0" applyBorder="1" applyAlignment="1">
      <alignment horizontal="right"/>
    </xf>
    <xf numFmtId="0" fontId="4" fillId="6" borderId="24" xfId="0" applyFont="1" applyFill="1" applyBorder="1" applyAlignment="1">
      <alignment vertical="top"/>
    </xf>
    <xf numFmtId="0" fontId="4" fillId="6" borderId="24" xfId="0" applyFont="1" applyFill="1" applyBorder="1" applyAlignment="1">
      <alignment horizontal="center"/>
    </xf>
    <xf numFmtId="0" fontId="2" fillId="0" borderId="0" xfId="0" applyFont="1"/>
    <xf numFmtId="0" fontId="44" fillId="0" borderId="0" xfId="0" applyFont="1" applyAlignment="1">
      <alignment horizontal="left"/>
    </xf>
    <xf numFmtId="0" fontId="35" fillId="8" borderId="14" xfId="0" applyFont="1" applyFill="1" applyBorder="1" applyAlignment="1">
      <alignment horizontal="center" vertical="center"/>
    </xf>
    <xf numFmtId="3" fontId="8" fillId="6" borderId="22" xfId="0" applyNumberFormat="1" applyFont="1" applyFill="1" applyBorder="1"/>
    <xf numFmtId="0" fontId="23" fillId="7" borderId="11" xfId="4" applyNumberFormat="1" applyFont="1" applyFill="1" applyBorder="1" applyAlignment="1"/>
    <xf numFmtId="0" fontId="0" fillId="7" borderId="12" xfId="4" applyNumberFormat="1" applyFont="1" applyFill="1" applyBorder="1" applyAlignment="1">
      <alignment horizontal="left"/>
    </xf>
    <xf numFmtId="3" fontId="4" fillId="7" borderId="6" xfId="0" applyNumberFormat="1" applyFont="1" applyFill="1" applyBorder="1" applyAlignment="1">
      <alignment horizontal="right"/>
    </xf>
    <xf numFmtId="3" fontId="4" fillId="7" borderId="6" xfId="0" applyNumberFormat="1" applyFont="1" applyFill="1" applyBorder="1"/>
    <xf numFmtId="0" fontId="23" fillId="7" borderId="18" xfId="4" applyNumberFormat="1" applyFont="1" applyFill="1" applyBorder="1" applyAlignment="1"/>
    <xf numFmtId="0" fontId="0" fillId="7" borderId="0" xfId="4" applyNumberFormat="1" applyFont="1" applyFill="1" applyBorder="1" applyAlignment="1">
      <alignment horizontal="left"/>
    </xf>
    <xf numFmtId="167" fontId="4" fillId="7" borderId="24" xfId="0" applyNumberFormat="1" applyFont="1" applyFill="1" applyBorder="1" applyAlignment="1">
      <alignment horizontal="right" vertical="center"/>
    </xf>
    <xf numFmtId="0" fontId="25" fillId="7" borderId="15" xfId="2" applyFont="1" applyFill="1" applyBorder="1" applyAlignment="1">
      <alignment horizontal="left" vertical="center" wrapText="1"/>
    </xf>
    <xf numFmtId="168" fontId="4" fillId="7" borderId="2" xfId="0" applyNumberFormat="1" applyFont="1" applyFill="1" applyBorder="1" applyAlignment="1">
      <alignment horizontal="right" vertical="top" wrapText="1"/>
    </xf>
    <xf numFmtId="3" fontId="4" fillId="2" borderId="2" xfId="0" applyNumberFormat="1" applyFont="1" applyFill="1" applyBorder="1" applyAlignment="1">
      <alignment horizontal="right"/>
    </xf>
    <xf numFmtId="3" fontId="4" fillId="2" borderId="1" xfId="0" applyNumberFormat="1" applyFont="1" applyFill="1" applyBorder="1" applyAlignment="1">
      <alignment horizontal="right"/>
    </xf>
    <xf numFmtId="3" fontId="4" fillId="2" borderId="2" xfId="0" applyNumberFormat="1" applyFont="1" applyFill="1" applyBorder="1" applyAlignment="1">
      <alignment horizontal="right" vertical="center"/>
    </xf>
    <xf numFmtId="0" fontId="43" fillId="8" borderId="25" xfId="0" applyFont="1" applyFill="1" applyBorder="1" applyAlignment="1">
      <alignment horizontal="center" vertical="center" wrapText="1"/>
    </xf>
    <xf numFmtId="0" fontId="31" fillId="8" borderId="27" xfId="2" applyFont="1" applyFill="1" applyBorder="1" applyAlignment="1">
      <alignment horizontal="center" vertical="center" wrapText="1"/>
    </xf>
    <xf numFmtId="0" fontId="43" fillId="8" borderId="28" xfId="0" applyFont="1" applyFill="1" applyBorder="1" applyAlignment="1">
      <alignment horizontal="center" vertical="center" wrapText="1"/>
    </xf>
    <xf numFmtId="0" fontId="8" fillId="8" borderId="28" xfId="2" applyFont="1" applyFill="1" applyBorder="1" applyAlignment="1">
      <alignment horizontal="center" vertical="center" wrapText="1"/>
    </xf>
    <xf numFmtId="0" fontId="0" fillId="2" borderId="16" xfId="0" applyFill="1" applyBorder="1"/>
    <xf numFmtId="0" fontId="12" fillId="6" borderId="1" xfId="0" applyFont="1" applyFill="1" applyBorder="1"/>
    <xf numFmtId="3" fontId="12" fillId="6" borderId="1" xfId="0" applyNumberFormat="1" applyFont="1" applyFill="1" applyBorder="1" applyAlignment="1">
      <alignment horizontal="right"/>
    </xf>
    <xf numFmtId="0" fontId="4" fillId="0" borderId="6" xfId="0" applyFont="1" applyBorder="1" applyAlignment="1">
      <alignment horizontal="left"/>
    </xf>
    <xf numFmtId="0" fontId="38" fillId="0" borderId="0" xfId="0" applyFont="1" applyAlignment="1">
      <alignment horizontal="left" vertical="center"/>
    </xf>
    <xf numFmtId="0" fontId="45" fillId="0" borderId="6" xfId="4" applyNumberFormat="1" applyFont="1" applyFill="1" applyBorder="1" applyAlignment="1">
      <alignment horizontal="left"/>
    </xf>
    <xf numFmtId="0" fontId="45" fillId="0" borderId="6" xfId="0" applyFont="1" applyBorder="1" applyAlignment="1">
      <alignment horizontal="center"/>
    </xf>
    <xf numFmtId="0" fontId="45" fillId="0" borderId="6" xfId="4" applyNumberFormat="1" applyFont="1" applyFill="1" applyBorder="1" applyAlignment="1">
      <alignment horizontal="center"/>
    </xf>
    <xf numFmtId="0" fontId="45" fillId="0" borderId="6" xfId="0" applyFont="1" applyBorder="1"/>
    <xf numFmtId="0" fontId="45" fillId="0" borderId="6" xfId="0" applyFont="1" applyBorder="1" applyAlignment="1">
      <alignment horizontal="left"/>
    </xf>
    <xf numFmtId="0" fontId="31" fillId="8" borderId="14" xfId="0" applyFont="1" applyFill="1" applyBorder="1" applyAlignment="1">
      <alignment horizontal="center" vertical="center"/>
    </xf>
    <xf numFmtId="0" fontId="0" fillId="0" borderId="23" xfId="4" applyNumberFormat="1" applyFont="1" applyFill="1" applyBorder="1" applyAlignment="1">
      <alignment horizontal="left"/>
    </xf>
    <xf numFmtId="0" fontId="0" fillId="0" borderId="23" xfId="0" applyBorder="1" applyAlignment="1">
      <alignment horizontal="left"/>
    </xf>
    <xf numFmtId="0" fontId="0" fillId="0" borderId="15" xfId="4" applyNumberFormat="1" applyFont="1" applyFill="1" applyBorder="1" applyAlignment="1">
      <alignment horizontal="left"/>
    </xf>
    <xf numFmtId="0" fontId="46" fillId="2" borderId="11" xfId="4" applyNumberFormat="1" applyFont="1" applyFill="1" applyBorder="1" applyAlignment="1">
      <alignment horizontal="left"/>
    </xf>
    <xf numFmtId="0" fontId="46" fillId="2" borderId="15" xfId="0" applyFont="1" applyFill="1" applyBorder="1" applyAlignment="1">
      <alignment horizontal="left"/>
    </xf>
    <xf numFmtId="0" fontId="46" fillId="2" borderId="11" xfId="0" applyFont="1" applyFill="1" applyBorder="1" applyAlignment="1">
      <alignment horizontal="left"/>
    </xf>
    <xf numFmtId="0" fontId="46" fillId="2" borderId="15" xfId="0" applyFont="1" applyFill="1" applyBorder="1"/>
    <xf numFmtId="0" fontId="46" fillId="2" borderId="11" xfId="0" applyFont="1" applyFill="1" applyBorder="1"/>
    <xf numFmtId="0" fontId="12" fillId="5" borderId="6" xfId="0" applyFont="1" applyFill="1" applyBorder="1" applyAlignment="1">
      <alignment horizontal="left"/>
    </xf>
    <xf numFmtId="3" fontId="13" fillId="5" borderId="6" xfId="0" applyNumberFormat="1" applyFont="1" applyFill="1" applyBorder="1" applyAlignment="1">
      <alignment horizontal="right"/>
    </xf>
    <xf numFmtId="0" fontId="13" fillId="5" borderId="6" xfId="0" applyFont="1" applyFill="1" applyBorder="1" applyAlignment="1">
      <alignment horizontal="right"/>
    </xf>
    <xf numFmtId="0" fontId="12" fillId="6" borderId="6" xfId="0" applyFont="1" applyFill="1" applyBorder="1"/>
    <xf numFmtId="3" fontId="12" fillId="6" borderId="6" xfId="0" applyNumberFormat="1" applyFont="1" applyFill="1" applyBorder="1" applyAlignment="1">
      <alignment horizontal="right"/>
    </xf>
    <xf numFmtId="0" fontId="4" fillId="6" borderId="6" xfId="0" applyFont="1" applyFill="1" applyBorder="1" applyAlignment="1">
      <alignment horizontal="left"/>
    </xf>
    <xf numFmtId="3" fontId="4" fillId="6" borderId="6" xfId="0" applyNumberFormat="1" applyFont="1" applyFill="1" applyBorder="1"/>
    <xf numFmtId="0" fontId="4" fillId="6" borderId="6" xfId="0" applyFont="1" applyFill="1" applyBorder="1"/>
    <xf numFmtId="2" fontId="4" fillId="6" borderId="6" xfId="0" applyNumberFormat="1" applyFont="1" applyFill="1" applyBorder="1"/>
    <xf numFmtId="0" fontId="20" fillId="0" borderId="6" xfId="0" applyFont="1" applyBorder="1" applyAlignment="1">
      <alignment horizontal="left" vertical="center"/>
    </xf>
    <xf numFmtId="3" fontId="19" fillId="0" borderId="6" xfId="0" applyNumberFormat="1" applyFont="1" applyBorder="1" applyAlignment="1">
      <alignment horizontal="right" vertical="center"/>
    </xf>
    <xf numFmtId="2" fontId="19" fillId="0" borderId="6" xfId="0" applyNumberFormat="1" applyFont="1" applyBorder="1" applyAlignment="1">
      <alignment horizontal="right" vertical="center"/>
    </xf>
    <xf numFmtId="0" fontId="20" fillId="0" borderId="6" xfId="0" applyFont="1" applyBorder="1" applyAlignment="1">
      <alignment horizontal="left" vertical="center" wrapText="1"/>
    </xf>
    <xf numFmtId="0" fontId="20" fillId="6" borderId="6" xfId="0" applyFont="1" applyFill="1" applyBorder="1" applyAlignment="1">
      <alignment horizontal="left" vertical="center"/>
    </xf>
    <xf numFmtId="3" fontId="20" fillId="6" borderId="6" xfId="0" applyNumberFormat="1" applyFont="1" applyFill="1" applyBorder="1" applyAlignment="1">
      <alignment horizontal="right" vertical="center"/>
    </xf>
    <xf numFmtId="0" fontId="44" fillId="0" borderId="0" xfId="0" applyFont="1" applyAlignment="1">
      <alignment vertical="top"/>
    </xf>
    <xf numFmtId="0" fontId="47" fillId="0" borderId="0" xfId="0" applyFont="1" applyAlignment="1">
      <alignment horizontal="left"/>
    </xf>
    <xf numFmtId="3" fontId="4" fillId="6" borderId="6" xfId="0" applyNumberFormat="1" applyFont="1" applyFill="1" applyBorder="1" applyAlignment="1">
      <alignment horizontal="right"/>
    </xf>
    <xf numFmtId="4" fontId="0" fillId="0" borderId="6" xfId="0" applyNumberFormat="1" applyBorder="1"/>
    <xf numFmtId="4" fontId="4" fillId="6" borderId="6" xfId="0" applyNumberFormat="1" applyFont="1" applyFill="1" applyBorder="1"/>
    <xf numFmtId="0" fontId="31" fillId="8" borderId="26" xfId="0" applyFont="1" applyFill="1" applyBorder="1" applyAlignment="1">
      <alignment horizontal="center" vertical="center" wrapText="1"/>
    </xf>
    <xf numFmtId="0" fontId="36" fillId="8" borderId="26" xfId="0" applyFont="1" applyFill="1" applyBorder="1" applyAlignment="1">
      <alignment horizontal="center" vertical="center" wrapText="1"/>
    </xf>
    <xf numFmtId="3" fontId="31" fillId="8" borderId="26" xfId="0" applyNumberFormat="1" applyFont="1" applyFill="1" applyBorder="1" applyAlignment="1">
      <alignment horizontal="center" vertical="center" wrapText="1"/>
    </xf>
    <xf numFmtId="0" fontId="4" fillId="6" borderId="6" xfId="0" applyFont="1" applyFill="1" applyBorder="1" applyAlignment="1">
      <alignment horizontal="right"/>
    </xf>
    <xf numFmtId="0" fontId="35" fillId="0" borderId="0" xfId="0" applyFont="1" applyAlignment="1">
      <alignment horizontal="center" vertical="center"/>
    </xf>
    <xf numFmtId="0" fontId="31" fillId="0" borderId="0" xfId="0" applyFont="1" applyAlignment="1">
      <alignment horizontal="center" vertical="center" wrapText="1"/>
    </xf>
    <xf numFmtId="0" fontId="31" fillId="8" borderId="38" xfId="0" applyFont="1" applyFill="1" applyBorder="1" applyAlignment="1">
      <alignment horizontal="center" vertical="center" wrapText="1"/>
    </xf>
    <xf numFmtId="3" fontId="4" fillId="6" borderId="11" xfId="0" applyNumberFormat="1" applyFont="1" applyFill="1" applyBorder="1"/>
    <xf numFmtId="4" fontId="0" fillId="0" borderId="24" xfId="0" applyNumberFormat="1" applyBorder="1"/>
    <xf numFmtId="0" fontId="31" fillId="8" borderId="39" xfId="0" applyFont="1" applyFill="1" applyBorder="1" applyAlignment="1">
      <alignment horizontal="center" vertical="center" wrapText="1"/>
    </xf>
    <xf numFmtId="0" fontId="44" fillId="0" borderId="0" xfId="0" applyFont="1" applyAlignment="1">
      <alignment vertical="center"/>
    </xf>
    <xf numFmtId="0" fontId="48" fillId="0" borderId="6" xfId="0" applyFont="1" applyBorder="1"/>
    <xf numFmtId="3" fontId="8" fillId="6" borderId="12" xfId="0" applyNumberFormat="1" applyFont="1" applyFill="1" applyBorder="1"/>
    <xf numFmtId="3" fontId="0" fillId="6" borderId="12" xfId="0" applyNumberFormat="1" applyFill="1" applyBorder="1"/>
    <xf numFmtId="3" fontId="0" fillId="6" borderId="40" xfId="0" applyNumberFormat="1" applyFill="1" applyBorder="1"/>
    <xf numFmtId="3" fontId="0" fillId="6" borderId="12" xfId="0" applyNumberFormat="1" applyFill="1" applyBorder="1" applyAlignment="1">
      <alignment horizontal="right"/>
    </xf>
    <xf numFmtId="0" fontId="0" fillId="6" borderId="12" xfId="0" applyFill="1" applyBorder="1"/>
    <xf numFmtId="0" fontId="0" fillId="6" borderId="12" xfId="0" applyFill="1" applyBorder="1" applyAlignment="1">
      <alignment wrapText="1"/>
    </xf>
    <xf numFmtId="3" fontId="0" fillId="0" borderId="6" xfId="4" applyNumberFormat="1" applyFont="1" applyFill="1" applyBorder="1" applyAlignment="1">
      <alignment horizontal="right"/>
    </xf>
    <xf numFmtId="0" fontId="13" fillId="0" borderId="13" xfId="0" applyFont="1" applyBorder="1"/>
    <xf numFmtId="3" fontId="13" fillId="0" borderId="13" xfId="0" applyNumberFormat="1" applyFont="1" applyBorder="1"/>
    <xf numFmtId="0" fontId="13" fillId="0" borderId="22" xfId="0" applyFont="1" applyBorder="1"/>
    <xf numFmtId="3" fontId="13" fillId="0" borderId="22" xfId="0" applyNumberFormat="1" applyFont="1" applyBorder="1"/>
    <xf numFmtId="4" fontId="20" fillId="6" borderId="6" xfId="0" applyNumberFormat="1" applyFont="1" applyFill="1" applyBorder="1" applyAlignment="1">
      <alignment horizontal="right" vertical="center"/>
    </xf>
    <xf numFmtId="0" fontId="9" fillId="0" borderId="4" xfId="1" applyBorder="1" applyAlignment="1"/>
    <xf numFmtId="0" fontId="1" fillId="0" borderId="0" xfId="0" applyFont="1"/>
    <xf numFmtId="3" fontId="26" fillId="2" borderId="1" xfId="0" applyNumberFormat="1" applyFont="1" applyFill="1" applyBorder="1" applyAlignment="1">
      <alignment horizontal="right"/>
    </xf>
    <xf numFmtId="168" fontId="26" fillId="2" borderId="1" xfId="0" applyNumberFormat="1" applyFont="1" applyFill="1" applyBorder="1" applyAlignment="1">
      <alignment horizontal="right"/>
    </xf>
    <xf numFmtId="168" fontId="26" fillId="2" borderId="2" xfId="0" applyNumberFormat="1" applyFont="1" applyFill="1" applyBorder="1" applyAlignment="1">
      <alignment horizontal="right"/>
    </xf>
    <xf numFmtId="164" fontId="26" fillId="2" borderId="1" xfId="0" applyNumberFormat="1" applyFont="1" applyFill="1" applyBorder="1" applyAlignment="1">
      <alignment horizontal="right"/>
    </xf>
    <xf numFmtId="0" fontId="0" fillId="0" borderId="1" xfId="0" applyBorder="1" applyAlignment="1">
      <alignment horizontal="right"/>
    </xf>
    <xf numFmtId="3" fontId="26" fillId="2" borderId="1" xfId="0" applyNumberFormat="1" applyFont="1" applyFill="1" applyBorder="1" applyAlignment="1">
      <alignment horizontal="right" vertical="top" wrapText="1"/>
    </xf>
    <xf numFmtId="3" fontId="26" fillId="2" borderId="5" xfId="0" applyNumberFormat="1" applyFont="1" applyFill="1" applyBorder="1" applyAlignment="1">
      <alignment horizontal="right" vertical="center" wrapText="1"/>
    </xf>
    <xf numFmtId="164" fontId="26" fillId="2" borderId="2" xfId="0" applyNumberFormat="1" applyFont="1" applyFill="1" applyBorder="1" applyAlignment="1">
      <alignment horizontal="right"/>
    </xf>
    <xf numFmtId="0" fontId="50" fillId="0" borderId="0" xfId="0" applyFont="1"/>
    <xf numFmtId="0" fontId="35" fillId="8" borderId="7" xfId="0" applyFont="1" applyFill="1" applyBorder="1" applyAlignment="1">
      <alignment horizontal="center" vertical="center" wrapText="1"/>
    </xf>
    <xf numFmtId="0" fontId="6" fillId="0" borderId="0" xfId="0" applyFont="1" applyAlignment="1">
      <alignment vertical="center"/>
    </xf>
    <xf numFmtId="6" fontId="0" fillId="0" borderId="6" xfId="0" applyNumberFormat="1" applyBorder="1" applyAlignment="1">
      <alignment horizontal="right" vertical="center" wrapText="1"/>
    </xf>
    <xf numFmtId="169" fontId="0" fillId="0" borderId="6" xfId="0" applyNumberFormat="1" applyBorder="1" applyAlignment="1">
      <alignment horizontal="right" vertical="center" wrapText="1"/>
    </xf>
    <xf numFmtId="169" fontId="0" fillId="0" borderId="6" xfId="0" applyNumberFormat="1" applyBorder="1" applyAlignment="1">
      <alignment horizontal="right" vertical="center"/>
    </xf>
    <xf numFmtId="2" fontId="0" fillId="0" borderId="1" xfId="0" applyNumberFormat="1" applyBorder="1" applyAlignment="1">
      <alignment horizontal="center"/>
    </xf>
    <xf numFmtId="0" fontId="0" fillId="0" borderId="1" xfId="0" applyBorder="1" applyAlignment="1">
      <alignment horizontal="center"/>
    </xf>
    <xf numFmtId="0" fontId="4" fillId="0" borderId="1" xfId="0" applyFont="1" applyBorder="1"/>
    <xf numFmtId="3" fontId="4" fillId="0" borderId="1" xfId="0" applyNumberFormat="1" applyFont="1" applyBorder="1" applyAlignment="1">
      <alignment horizontal="center"/>
    </xf>
    <xf numFmtId="0" fontId="4" fillId="0" borderId="1" xfId="0" applyFont="1" applyBorder="1" applyAlignment="1">
      <alignment horizontal="center"/>
    </xf>
    <xf numFmtId="3" fontId="0" fillId="0" borderId="1" xfId="0" applyNumberFormat="1" applyBorder="1" applyAlignment="1">
      <alignment horizontal="center"/>
    </xf>
    <xf numFmtId="0" fontId="6" fillId="0" borderId="0" xfId="0" applyFont="1" applyAlignment="1">
      <alignment horizontal="left" vertical="top" wrapText="1" indent="1"/>
    </xf>
    <xf numFmtId="168" fontId="24" fillId="0" borderId="0" xfId="0" applyNumberFormat="1" applyFont="1" applyAlignment="1">
      <alignment horizontal="right"/>
    </xf>
    <xf numFmtId="168" fontId="27" fillId="0" borderId="0" xfId="0" applyNumberFormat="1" applyFont="1" applyAlignment="1">
      <alignment horizontal="right"/>
    </xf>
    <xf numFmtId="0" fontId="23" fillId="2" borderId="5" xfId="0" applyFont="1" applyFill="1" applyBorder="1" applyAlignment="1">
      <alignment horizontal="left"/>
    </xf>
    <xf numFmtId="164" fontId="4" fillId="2" borderId="24" xfId="0" applyNumberFormat="1" applyFont="1" applyFill="1" applyBorder="1"/>
    <xf numFmtId="0" fontId="23" fillId="2" borderId="3" xfId="0" applyFont="1" applyFill="1" applyBorder="1" applyAlignment="1">
      <alignment horizontal="left"/>
    </xf>
    <xf numFmtId="164" fontId="4" fillId="2" borderId="6" xfId="0" applyNumberFormat="1" applyFont="1" applyFill="1" applyBorder="1"/>
    <xf numFmtId="0" fontId="4" fillId="2" borderId="6" xfId="0" applyFont="1" applyFill="1" applyBorder="1"/>
    <xf numFmtId="0" fontId="6" fillId="0" borderId="3" xfId="0" applyFont="1" applyBorder="1" applyAlignment="1">
      <alignment horizontal="left" vertical="top" wrapText="1" indent="1"/>
    </xf>
    <xf numFmtId="3" fontId="0" fillId="0" borderId="0" xfId="0" applyNumberFormat="1" applyAlignment="1">
      <alignment horizontal="center"/>
    </xf>
    <xf numFmtId="0" fontId="9" fillId="0" borderId="0" xfId="1" applyAlignment="1">
      <alignment vertical="top"/>
    </xf>
    <xf numFmtId="0" fontId="0" fillId="0" borderId="0" xfId="0" applyAlignment="1">
      <alignment wrapText="1"/>
    </xf>
    <xf numFmtId="0" fontId="9" fillId="0" borderId="1" xfId="1" applyBorder="1"/>
    <xf numFmtId="3" fontId="19" fillId="5" borderId="2" xfId="0" applyNumberFormat="1" applyFont="1" applyFill="1" applyBorder="1" applyAlignment="1">
      <alignment horizontal="right"/>
    </xf>
    <xf numFmtId="3" fontId="19" fillId="5" borderId="1" xfId="0" applyNumberFormat="1" applyFont="1" applyFill="1" applyBorder="1" applyAlignment="1">
      <alignment horizontal="right"/>
    </xf>
    <xf numFmtId="0" fontId="13" fillId="0" borderId="6" xfId="0" applyFont="1" applyBorder="1" applyAlignment="1">
      <alignment horizontal="right" vertical="center"/>
    </xf>
    <xf numFmtId="3" fontId="13" fillId="0" borderId="6" xfId="0" applyNumberFormat="1" applyFont="1" applyBorder="1" applyAlignment="1">
      <alignment horizontal="right" vertical="center"/>
    </xf>
    <xf numFmtId="168" fontId="49" fillId="2" borderId="1" xfId="0" applyNumberFormat="1" applyFont="1" applyFill="1" applyBorder="1" applyAlignment="1">
      <alignment horizontal="right"/>
    </xf>
    <xf numFmtId="0" fontId="53" fillId="0" borderId="0" xfId="0" applyFont="1"/>
    <xf numFmtId="3" fontId="13" fillId="5" borderId="6" xfId="7" applyNumberFormat="1" applyFont="1" applyFill="1" applyBorder="1" applyAlignment="1">
      <alignment horizontal="right"/>
    </xf>
    <xf numFmtId="164" fontId="0" fillId="0" borderId="6" xfId="0" applyNumberFormat="1" applyBorder="1"/>
    <xf numFmtId="0" fontId="13" fillId="0" borderId="0" xfId="0" applyFont="1" applyAlignment="1">
      <alignment vertical="top"/>
    </xf>
    <xf numFmtId="0" fontId="0" fillId="2" borderId="1" xfId="0" applyFill="1" applyBorder="1"/>
    <xf numFmtId="3" fontId="4" fillId="7" borderId="11" xfId="0" applyNumberFormat="1" applyFont="1" applyFill="1" applyBorder="1" applyAlignment="1">
      <alignment horizontal="right"/>
    </xf>
    <xf numFmtId="3" fontId="4" fillId="7" borderId="1" xfId="0" applyNumberFormat="1" applyFont="1" applyFill="1" applyBorder="1" applyAlignment="1">
      <alignment horizontal="right"/>
    </xf>
    <xf numFmtId="3" fontId="0" fillId="6" borderId="21" xfId="0" applyNumberFormat="1" applyFill="1" applyBorder="1" applyAlignment="1">
      <alignment horizontal="right" indent="1"/>
    </xf>
    <xf numFmtId="3" fontId="0" fillId="0" borderId="1" xfId="0" applyNumberFormat="1" applyBorder="1"/>
    <xf numFmtId="3" fontId="0" fillId="2" borderId="1" xfId="0" applyNumberFormat="1" applyFill="1" applyBorder="1"/>
    <xf numFmtId="3" fontId="0" fillId="6" borderId="0" xfId="0" applyNumberFormat="1" applyFill="1" applyAlignment="1">
      <alignment horizontal="right" indent="1"/>
    </xf>
    <xf numFmtId="3" fontId="0" fillId="6" borderId="16" xfId="0" applyNumberFormat="1" applyFill="1" applyBorder="1" applyAlignment="1">
      <alignment horizontal="right" indent="1"/>
    </xf>
    <xf numFmtId="3" fontId="0" fillId="7" borderId="1" xfId="0" applyNumberFormat="1" applyFill="1" applyBorder="1"/>
    <xf numFmtId="167" fontId="0" fillId="6" borderId="21" xfId="0" applyNumberFormat="1" applyFill="1" applyBorder="1"/>
    <xf numFmtId="167" fontId="0" fillId="0" borderId="1" xfId="0" applyNumberFormat="1" applyBorder="1"/>
    <xf numFmtId="167" fontId="0" fillId="6" borderId="21" xfId="0" applyNumberFormat="1" applyFill="1" applyBorder="1" applyAlignment="1">
      <alignment horizontal="center"/>
    </xf>
    <xf numFmtId="167" fontId="0" fillId="0" borderId="1" xfId="0" applyNumberFormat="1" applyBorder="1" applyAlignment="1">
      <alignment horizontal="center"/>
    </xf>
    <xf numFmtId="167" fontId="0" fillId="6" borderId="0" xfId="0" applyNumberFormat="1" applyFill="1" applyAlignment="1">
      <alignment horizontal="center"/>
    </xf>
    <xf numFmtId="167" fontId="0" fillId="6" borderId="16" xfId="0" applyNumberFormat="1" applyFill="1" applyBorder="1" applyAlignment="1">
      <alignment horizontal="center"/>
    </xf>
    <xf numFmtId="167" fontId="0" fillId="2" borderId="1" xfId="0" applyNumberFormat="1" applyFill="1" applyBorder="1"/>
    <xf numFmtId="167" fontId="0" fillId="2" borderId="1" xfId="0" applyNumberFormat="1" applyFill="1" applyBorder="1" applyAlignment="1">
      <alignment horizontal="center"/>
    </xf>
    <xf numFmtId="3" fontId="0" fillId="6" borderId="21" xfId="0" applyNumberFormat="1" applyFill="1" applyBorder="1" applyAlignment="1">
      <alignment horizontal="right"/>
    </xf>
    <xf numFmtId="3" fontId="0" fillId="6" borderId="0" xfId="0" applyNumberFormat="1" applyFill="1" applyAlignment="1">
      <alignment horizontal="right"/>
    </xf>
    <xf numFmtId="3" fontId="0" fillId="6" borderId="16" xfId="0" applyNumberFormat="1" applyFill="1" applyBorder="1" applyAlignment="1">
      <alignment horizontal="right"/>
    </xf>
    <xf numFmtId="167" fontId="4" fillId="7" borderId="20" xfId="0" applyNumberFormat="1" applyFont="1" applyFill="1" applyBorder="1" applyAlignment="1">
      <alignment horizontal="right" vertical="center"/>
    </xf>
    <xf numFmtId="167" fontId="0" fillId="9" borderId="1" xfId="4" applyNumberFormat="1" applyFont="1" applyFill="1" applyBorder="1"/>
    <xf numFmtId="167" fontId="0" fillId="0" borderId="1" xfId="4" applyNumberFormat="1" applyFont="1" applyFill="1" applyBorder="1"/>
    <xf numFmtId="167" fontId="0" fillId="9" borderId="1" xfId="0" applyNumberFormat="1" applyFill="1" applyBorder="1"/>
    <xf numFmtId="0" fontId="0" fillId="2" borderId="1" xfId="4" applyNumberFormat="1" applyFont="1" applyFill="1" applyBorder="1" applyAlignment="1">
      <alignment horizontal="left"/>
    </xf>
    <xf numFmtId="167" fontId="4" fillId="2" borderId="1" xfId="4" applyNumberFormat="1" applyFont="1" applyFill="1" applyBorder="1"/>
    <xf numFmtId="167" fontId="4" fillId="2" borderId="1" xfId="4" applyNumberFormat="1" applyFont="1" applyFill="1" applyBorder="1" applyAlignment="1">
      <alignment horizontal="right"/>
    </xf>
    <xf numFmtId="167" fontId="4" fillId="2" borderId="1" xfId="0" applyNumberFormat="1" applyFont="1" applyFill="1" applyBorder="1" applyAlignment="1">
      <alignment horizontal="right"/>
    </xf>
    <xf numFmtId="167" fontId="0" fillId="2" borderId="1" xfId="4" applyNumberFormat="1" applyFont="1" applyFill="1" applyBorder="1"/>
    <xf numFmtId="3" fontId="4" fillId="7" borderId="11" xfId="0" applyNumberFormat="1" applyFont="1" applyFill="1" applyBorder="1"/>
    <xf numFmtId="3" fontId="0" fillId="0" borderId="11" xfId="4" applyNumberFormat="1" applyFont="1" applyFill="1" applyBorder="1" applyAlignment="1">
      <alignment horizontal="right"/>
    </xf>
    <xf numFmtId="3" fontId="0" fillId="0" borderId="11" xfId="4" applyNumberFormat="1" applyFont="1" applyFill="1" applyBorder="1" applyAlignment="1">
      <alignment horizontal="left"/>
    </xf>
    <xf numFmtId="3" fontId="0" fillId="2" borderId="6" xfId="0" applyNumberFormat="1" applyFill="1" applyBorder="1" applyAlignment="1">
      <alignment horizontal="right"/>
    </xf>
    <xf numFmtId="0" fontId="0" fillId="2" borderId="6" xfId="0" applyFill="1" applyBorder="1"/>
    <xf numFmtId="0" fontId="9" fillId="0" borderId="1" xfId="1" applyBorder="1" applyAlignment="1"/>
    <xf numFmtId="0" fontId="13" fillId="0" borderId="1" xfId="0" applyFont="1" applyBorder="1" applyAlignment="1">
      <alignment vertical="top" wrapText="1"/>
    </xf>
    <xf numFmtId="3" fontId="0" fillId="6" borderId="19" xfId="0" applyNumberFormat="1" applyFill="1" applyBorder="1" applyAlignment="1">
      <alignment horizontal="center"/>
    </xf>
    <xf numFmtId="3" fontId="0" fillId="6" borderId="17" xfId="0" applyNumberFormat="1" applyFill="1" applyBorder="1" applyAlignment="1">
      <alignment horizontal="center"/>
    </xf>
    <xf numFmtId="3" fontId="0" fillId="2" borderId="23" xfId="0" applyNumberFormat="1" applyFill="1" applyBorder="1" applyAlignment="1">
      <alignment horizontal="right"/>
    </xf>
    <xf numFmtId="0" fontId="0" fillId="0" borderId="0" xfId="0" applyAlignment="1">
      <alignment horizontal="right" vertical="top" wrapText="1"/>
    </xf>
    <xf numFmtId="0" fontId="0" fillId="0" borderId="43" xfId="0" applyBorder="1" applyAlignment="1">
      <alignment horizontal="right" vertical="top" wrapText="1"/>
    </xf>
    <xf numFmtId="0" fontId="6" fillId="0" borderId="1" xfId="7" applyFont="1" applyBorder="1" applyAlignment="1">
      <alignment vertical="top"/>
    </xf>
    <xf numFmtId="3" fontId="6" fillId="0" borderId="1" xfId="7" applyNumberFormat="1" applyFont="1" applyBorder="1" applyAlignment="1">
      <alignment vertical="top"/>
    </xf>
    <xf numFmtId="0" fontId="12" fillId="4" borderId="1" xfId="0" applyFont="1" applyFill="1" applyBorder="1" applyAlignment="1">
      <alignment vertical="top"/>
    </xf>
    <xf numFmtId="3" fontId="12" fillId="4" borderId="1" xfId="0" applyNumberFormat="1" applyFont="1" applyFill="1" applyBorder="1" applyAlignment="1">
      <alignment horizontal="right" vertical="top"/>
    </xf>
    <xf numFmtId="0" fontId="39" fillId="0" borderId="0" xfId="0" applyFont="1" applyAlignment="1">
      <alignment vertical="top" wrapText="1"/>
    </xf>
    <xf numFmtId="0" fontId="9" fillId="0" borderId="0" xfId="1" applyBorder="1"/>
    <xf numFmtId="0" fontId="9" fillId="0" borderId="0" xfId="1" applyBorder="1" applyAlignment="1"/>
    <xf numFmtId="0" fontId="35" fillId="8" borderId="41" xfId="0" applyFont="1" applyFill="1" applyBorder="1" applyAlignment="1">
      <alignment horizontal="center" vertical="center"/>
    </xf>
    <xf numFmtId="0" fontId="4" fillId="0" borderId="0" xfId="0" applyFont="1" applyAlignment="1">
      <alignment horizontal="left" indent="18"/>
    </xf>
    <xf numFmtId="0" fontId="50" fillId="0" borderId="0" xfId="0" applyFont="1" applyAlignment="1">
      <alignment horizontal="left" indent="18"/>
    </xf>
    <xf numFmtId="0" fontId="24" fillId="0" borderId="0" xfId="0" applyFont="1" applyAlignment="1">
      <alignment horizontal="left" indent="18"/>
    </xf>
    <xf numFmtId="0" fontId="13" fillId="0" borderId="4" xfId="0" applyFont="1" applyBorder="1" applyAlignment="1">
      <alignment vertical="top" wrapText="1"/>
    </xf>
    <xf numFmtId="0" fontId="13" fillId="0" borderId="0" xfId="0" applyFont="1" applyAlignment="1">
      <alignment vertical="top" wrapText="1"/>
    </xf>
    <xf numFmtId="0" fontId="56" fillId="0" borderId="0" xfId="0" applyFont="1" applyAlignment="1">
      <alignment vertical="center"/>
    </xf>
    <xf numFmtId="0" fontId="6" fillId="0" borderId="0" xfId="0" applyFont="1"/>
    <xf numFmtId="0" fontId="39" fillId="0" borderId="1" xfId="0" quotePrefix="1" applyFont="1" applyBorder="1" applyAlignment="1">
      <alignment vertical="top" wrapText="1"/>
    </xf>
    <xf numFmtId="0" fontId="55" fillId="0" borderId="1" xfId="0" quotePrefix="1" applyFont="1" applyBorder="1" applyAlignment="1">
      <alignment vertical="top" wrapText="1"/>
    </xf>
    <xf numFmtId="0" fontId="50" fillId="0" borderId="0" xfId="0" applyFont="1" applyAlignment="1">
      <alignment vertical="top" wrapText="1"/>
    </xf>
    <xf numFmtId="0" fontId="24" fillId="0" borderId="0" xfId="0" applyFont="1" applyAlignment="1">
      <alignment horizontal="left" vertical="top"/>
    </xf>
    <xf numFmtId="0" fontId="19" fillId="0" borderId="6" xfId="0" applyFont="1" applyBorder="1" applyAlignment="1">
      <alignment vertical="top" wrapText="1"/>
    </xf>
    <xf numFmtId="0" fontId="17" fillId="0" borderId="0" xfId="0" applyFont="1" applyAlignment="1">
      <alignment horizontal="left"/>
    </xf>
    <xf numFmtId="0" fontId="0" fillId="0" borderId="1" xfId="0" applyBorder="1" applyAlignment="1">
      <alignment horizontal="left" indent="1"/>
    </xf>
    <xf numFmtId="0" fontId="13" fillId="0" borderId="1" xfId="0" applyFont="1" applyBorder="1" applyAlignment="1">
      <alignment horizontal="center"/>
    </xf>
    <xf numFmtId="3" fontId="6" fillId="0" borderId="1" xfId="0" applyNumberFormat="1" applyFont="1" applyBorder="1" applyAlignment="1">
      <alignment horizontal="center"/>
    </xf>
    <xf numFmtId="0" fontId="6" fillId="0" borderId="1" xfId="0" applyFont="1" applyBorder="1" applyAlignment="1">
      <alignment horizontal="center"/>
    </xf>
    <xf numFmtId="0" fontId="13" fillId="0" borderId="1" xfId="0" applyFont="1" applyBorder="1" applyAlignment="1">
      <alignment horizontal="left" vertical="top" wrapText="1" indent="1"/>
    </xf>
    <xf numFmtId="3" fontId="13" fillId="0" borderId="1" xfId="0" applyNumberFormat="1" applyFont="1" applyBorder="1" applyAlignment="1">
      <alignment horizontal="center"/>
    </xf>
    <xf numFmtId="164" fontId="26" fillId="2" borderId="2" xfId="8" applyNumberFormat="1" applyFont="1" applyFill="1" applyBorder="1" applyAlignment="1">
      <alignment horizontal="right"/>
    </xf>
    <xf numFmtId="164" fontId="26" fillId="2" borderId="1" xfId="8" applyNumberFormat="1" applyFont="1" applyFill="1" applyBorder="1" applyAlignment="1">
      <alignment horizontal="right"/>
    </xf>
    <xf numFmtId="0" fontId="60" fillId="0" borderId="0" xfId="0" applyFont="1" applyAlignment="1">
      <alignment horizontal="left" vertical="center"/>
    </xf>
    <xf numFmtId="0" fontId="61" fillId="8" borderId="7" xfId="0" applyFont="1" applyFill="1" applyBorder="1" applyAlignment="1">
      <alignment horizontal="center" vertical="top"/>
    </xf>
    <xf numFmtId="0" fontId="61" fillId="8" borderId="7" xfId="0" applyFont="1" applyFill="1" applyBorder="1" applyAlignment="1">
      <alignment horizontal="center" vertical="top" wrapText="1"/>
    </xf>
    <xf numFmtId="0" fontId="4" fillId="6" borderId="43" xfId="0" applyFont="1" applyFill="1" applyBorder="1"/>
    <xf numFmtId="0" fontId="4" fillId="6" borderId="0" xfId="0" applyFont="1" applyFill="1" applyAlignment="1">
      <alignment vertical="top"/>
    </xf>
    <xf numFmtId="0" fontId="62" fillId="6" borderId="0" xfId="0" applyFont="1" applyFill="1" applyAlignment="1">
      <alignment horizontal="center" vertical="top"/>
    </xf>
    <xf numFmtId="0" fontId="62" fillId="6" borderId="0" xfId="0" applyFont="1" applyFill="1" applyAlignment="1">
      <alignment horizontal="center" vertical="top" wrapText="1"/>
    </xf>
    <xf numFmtId="0" fontId="4" fillId="6" borderId="44" xfId="0" applyFont="1" applyFill="1" applyBorder="1" applyAlignment="1">
      <alignment horizontal="center" vertical="center"/>
    </xf>
    <xf numFmtId="0" fontId="4" fillId="6" borderId="5" xfId="0" applyFont="1" applyFill="1" applyBorder="1"/>
    <xf numFmtId="0" fontId="4" fillId="6" borderId="45" xfId="0" applyFont="1" applyFill="1" applyBorder="1" applyAlignment="1">
      <alignment vertical="top"/>
    </xf>
    <xf numFmtId="0" fontId="62" fillId="6" borderId="45" xfId="0" applyFont="1" applyFill="1" applyBorder="1" applyAlignment="1">
      <alignment horizontal="center" vertical="top"/>
    </xf>
    <xf numFmtId="0" fontId="62" fillId="6" borderId="45" xfId="0" applyFont="1" applyFill="1" applyBorder="1" applyAlignment="1">
      <alignment horizontal="center" vertical="top" wrapText="1"/>
    </xf>
    <xf numFmtId="0" fontId="4" fillId="6" borderId="46" xfId="0" applyFont="1" applyFill="1" applyBorder="1" applyAlignment="1">
      <alignment horizontal="center" vertical="center"/>
    </xf>
    <xf numFmtId="0" fontId="4" fillId="7" borderId="1" xfId="0" applyFont="1" applyFill="1" applyBorder="1"/>
    <xf numFmtId="0" fontId="14" fillId="0" borderId="1" xfId="0" applyFont="1" applyBorder="1"/>
    <xf numFmtId="0" fontId="0" fillId="6" borderId="47" xfId="0" applyFill="1" applyBorder="1"/>
    <xf numFmtId="0" fontId="0" fillId="6" borderId="48" xfId="0" applyFill="1" applyBorder="1"/>
    <xf numFmtId="0" fontId="0" fillId="6" borderId="45" xfId="0" applyFill="1" applyBorder="1"/>
    <xf numFmtId="0" fontId="0" fillId="6" borderId="46" xfId="0" applyFill="1" applyBorder="1"/>
    <xf numFmtId="3" fontId="4" fillId="7" borderId="1" xfId="0" applyNumberFormat="1" applyFont="1" applyFill="1" applyBorder="1"/>
    <xf numFmtId="0" fontId="4" fillId="6" borderId="49" xfId="0" applyFont="1" applyFill="1" applyBorder="1"/>
    <xf numFmtId="0" fontId="0" fillId="0" borderId="50" xfId="0" applyBorder="1"/>
    <xf numFmtId="0" fontId="0" fillId="0" borderId="4" xfId="0" applyBorder="1"/>
    <xf numFmtId="0" fontId="14" fillId="0" borderId="0" xfId="0" applyFont="1"/>
    <xf numFmtId="3" fontId="0" fillId="0" borderId="4" xfId="0" applyNumberFormat="1" applyBorder="1"/>
    <xf numFmtId="0" fontId="13" fillId="0" borderId="0" xfId="0" applyFont="1" applyAlignment="1">
      <alignment wrapText="1"/>
    </xf>
    <xf numFmtId="0" fontId="0" fillId="0" borderId="24" xfId="4" applyNumberFormat="1" applyFont="1" applyFill="1" applyBorder="1" applyAlignment="1">
      <alignment horizontal="left"/>
    </xf>
    <xf numFmtId="0" fontId="0" fillId="0" borderId="20" xfId="4" applyNumberFormat="1" applyFont="1" applyFill="1" applyBorder="1" applyAlignment="1">
      <alignment horizontal="left"/>
    </xf>
    <xf numFmtId="0" fontId="0" fillId="0" borderId="1" xfId="4" applyNumberFormat="1" applyFont="1" applyFill="1" applyBorder="1" applyAlignment="1">
      <alignment horizontal="left"/>
    </xf>
    <xf numFmtId="0" fontId="0" fillId="2" borderId="11" xfId="0" applyFill="1" applyBorder="1"/>
    <xf numFmtId="0" fontId="0" fillId="0" borderId="19" xfId="0" applyBorder="1"/>
    <xf numFmtId="0" fontId="0" fillId="6" borderId="51" xfId="0" applyFill="1" applyBorder="1"/>
    <xf numFmtId="3" fontId="0" fillId="6" borderId="52" xfId="0" applyNumberFormat="1" applyFill="1" applyBorder="1" applyAlignment="1">
      <alignment horizontal="right"/>
    </xf>
    <xf numFmtId="3" fontId="0" fillId="6" borderId="51" xfId="0" applyNumberFormat="1" applyFill="1" applyBorder="1" applyAlignment="1">
      <alignment horizontal="right"/>
    </xf>
    <xf numFmtId="3" fontId="0" fillId="6" borderId="50" xfId="0" applyNumberFormat="1" applyFill="1" applyBorder="1" applyAlignment="1">
      <alignment horizontal="right"/>
    </xf>
    <xf numFmtId="0" fontId="4" fillId="6" borderId="51" xfId="0" applyFont="1" applyFill="1" applyBorder="1"/>
    <xf numFmtId="3" fontId="0" fillId="6" borderId="50" xfId="0" applyNumberFormat="1" applyFill="1" applyBorder="1"/>
    <xf numFmtId="3" fontId="0" fillId="6" borderId="52" xfId="0" applyNumberFormat="1" applyFill="1" applyBorder="1"/>
    <xf numFmtId="3" fontId="0" fillId="6" borderId="51" xfId="0" applyNumberFormat="1" applyFill="1" applyBorder="1"/>
    <xf numFmtId="3" fontId="0" fillId="6" borderId="50" xfId="0" applyNumberFormat="1" applyFill="1" applyBorder="1" applyAlignment="1">
      <alignment horizontal="right" indent="1"/>
    </xf>
    <xf numFmtId="3" fontId="0" fillId="6" borderId="52" xfId="0" applyNumberFormat="1" applyFill="1" applyBorder="1" applyAlignment="1">
      <alignment horizontal="right" indent="1"/>
    </xf>
    <xf numFmtId="3" fontId="0" fillId="6" borderId="51" xfId="0" applyNumberFormat="1" applyFill="1" applyBorder="1" applyAlignment="1">
      <alignment horizontal="right" indent="1"/>
    </xf>
    <xf numFmtId="3" fontId="8" fillId="6" borderId="52" xfId="0" applyNumberFormat="1" applyFont="1" applyFill="1" applyBorder="1"/>
    <xf numFmtId="3" fontId="0" fillId="6" borderId="50" xfId="0" applyNumberFormat="1" applyFill="1" applyBorder="1" applyAlignment="1">
      <alignment horizontal="center"/>
    </xf>
    <xf numFmtId="3" fontId="0" fillId="6" borderId="52" xfId="0" applyNumberFormat="1" applyFill="1" applyBorder="1" applyAlignment="1">
      <alignment horizontal="center"/>
    </xf>
    <xf numFmtId="3" fontId="0" fillId="6" borderId="51" xfId="0" applyNumberFormat="1" applyFill="1" applyBorder="1" applyAlignment="1">
      <alignment horizontal="center"/>
    </xf>
    <xf numFmtId="0" fontId="35" fillId="8" borderId="7" xfId="0" applyFont="1" applyFill="1" applyBorder="1" applyAlignment="1">
      <alignment horizontal="center"/>
    </xf>
    <xf numFmtId="0" fontId="31" fillId="8" borderId="7" xfId="2" applyFont="1" applyFill="1" applyBorder="1" applyAlignment="1">
      <alignment horizontal="center" vertical="center" wrapText="1"/>
    </xf>
    <xf numFmtId="0" fontId="31" fillId="8" borderId="14" xfId="2" applyFont="1" applyFill="1" applyBorder="1" applyAlignment="1">
      <alignment horizontal="center" vertical="center" wrapText="1"/>
    </xf>
    <xf numFmtId="0" fontId="32" fillId="8" borderId="0" xfId="2" applyFont="1" applyFill="1" applyBorder="1" applyAlignment="1">
      <alignment horizontal="center" vertical="center" wrapText="1"/>
    </xf>
    <xf numFmtId="49" fontId="0" fillId="0" borderId="0" xfId="0" applyNumberFormat="1" applyAlignment="1">
      <alignment horizontal="center" vertical="top"/>
    </xf>
    <xf numFmtId="0" fontId="30" fillId="0" borderId="0" xfId="0" applyFont="1" applyAlignment="1">
      <alignment horizontal="center"/>
    </xf>
    <xf numFmtId="0" fontId="31" fillId="8" borderId="9" xfId="2" applyFont="1" applyFill="1" applyBorder="1" applyAlignment="1">
      <alignment horizontal="center" vertical="center" wrapText="1"/>
    </xf>
    <xf numFmtId="0" fontId="31" fillId="8" borderId="8" xfId="2" applyFont="1" applyFill="1" applyBorder="1" applyAlignment="1">
      <alignment horizontal="center" vertical="center" wrapText="1"/>
    </xf>
    <xf numFmtId="0" fontId="31" fillId="8" borderId="7"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1" fillId="8" borderId="7" xfId="0" applyFont="1" applyFill="1" applyBorder="1" applyAlignment="1">
      <alignment horizontal="center"/>
    </xf>
    <xf numFmtId="0" fontId="31" fillId="8" borderId="7" xfId="0" applyFont="1" applyFill="1" applyBorder="1" applyAlignment="1">
      <alignment horizontal="center" vertical="center"/>
    </xf>
    <xf numFmtId="0" fontId="17" fillId="0" borderId="0" xfId="0" applyFont="1" applyAlignment="1">
      <alignment horizontal="left"/>
    </xf>
    <xf numFmtId="0" fontId="31" fillId="8" borderId="14" xfId="0" applyFont="1" applyFill="1" applyBorder="1" applyAlignment="1">
      <alignment horizontal="center" vertical="center"/>
    </xf>
    <xf numFmtId="0" fontId="31" fillId="8" borderId="26" xfId="0" applyFont="1" applyFill="1" applyBorder="1" applyAlignment="1">
      <alignment horizontal="center" vertical="center"/>
    </xf>
    <xf numFmtId="0" fontId="31" fillId="8" borderId="25" xfId="0" applyFont="1" applyFill="1" applyBorder="1" applyAlignment="1">
      <alignment horizontal="center" vertical="center"/>
    </xf>
    <xf numFmtId="0" fontId="60" fillId="0" borderId="0" xfId="0" applyFont="1" applyAlignment="1">
      <alignment horizontal="left" vertical="center"/>
    </xf>
    <xf numFmtId="0" fontId="17" fillId="0" borderId="0" xfId="0" applyFont="1" applyAlignment="1">
      <alignment horizontal="left" vertical="center"/>
    </xf>
    <xf numFmtId="0" fontId="35" fillId="8" borderId="8" xfId="0" applyFont="1" applyFill="1" applyBorder="1" applyAlignment="1">
      <alignment horizontal="center" vertical="center"/>
    </xf>
    <xf numFmtId="0" fontId="35" fillId="8" borderId="10" xfId="0" applyFont="1" applyFill="1" applyBorder="1" applyAlignment="1">
      <alignment horizontal="center" vertical="center"/>
    </xf>
    <xf numFmtId="0" fontId="35" fillId="8" borderId="9"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28" xfId="0" applyFont="1" applyFill="1" applyBorder="1" applyAlignment="1">
      <alignment horizontal="center"/>
    </xf>
    <xf numFmtId="0" fontId="35" fillId="8" borderId="42" xfId="0" applyFont="1" applyFill="1" applyBorder="1" applyAlignment="1">
      <alignment horizontal="center"/>
    </xf>
    <xf numFmtId="0" fontId="38" fillId="0" borderId="0" xfId="0" applyFont="1" applyAlignment="1">
      <alignment horizontal="left"/>
    </xf>
    <xf numFmtId="0" fontId="36" fillId="8" borderId="7" xfId="0" applyFont="1" applyFill="1" applyBorder="1" applyAlignment="1">
      <alignment horizontal="center" vertical="center" wrapText="1"/>
    </xf>
    <xf numFmtId="0" fontId="36" fillId="8" borderId="7" xfId="0" applyFont="1" applyFill="1" applyBorder="1" applyAlignment="1">
      <alignment horizontal="center" vertical="center"/>
    </xf>
    <xf numFmtId="0" fontId="31" fillId="8" borderId="8" xfId="0" applyFont="1" applyFill="1" applyBorder="1" applyAlignment="1">
      <alignment horizontal="center" vertical="center"/>
    </xf>
    <xf numFmtId="0" fontId="35" fillId="8" borderId="32" xfId="0" applyFont="1" applyFill="1" applyBorder="1" applyAlignment="1">
      <alignment horizontal="center" vertical="center"/>
    </xf>
    <xf numFmtId="0" fontId="35" fillId="8" borderId="33" xfId="0" applyFont="1" applyFill="1" applyBorder="1" applyAlignment="1">
      <alignment horizontal="center" vertical="center"/>
    </xf>
    <xf numFmtId="0" fontId="35" fillId="8" borderId="34" xfId="0" applyFont="1" applyFill="1" applyBorder="1" applyAlignment="1">
      <alignment horizontal="center" vertical="center"/>
    </xf>
    <xf numFmtId="0" fontId="35" fillId="8" borderId="35" xfId="0" applyFont="1" applyFill="1" applyBorder="1" applyAlignment="1">
      <alignment horizontal="center" vertical="center"/>
    </xf>
    <xf numFmtId="0" fontId="35" fillId="8" borderId="36" xfId="0" applyFont="1" applyFill="1" applyBorder="1" applyAlignment="1">
      <alignment horizontal="center" vertical="center"/>
    </xf>
    <xf numFmtId="0" fontId="35" fillId="8" borderId="37" xfId="0" applyFont="1" applyFill="1" applyBorder="1" applyAlignment="1">
      <alignment horizontal="center" vertical="center"/>
    </xf>
    <xf numFmtId="0" fontId="35" fillId="8" borderId="29" xfId="0" applyFont="1" applyFill="1" applyBorder="1" applyAlignment="1">
      <alignment horizontal="center" vertical="center"/>
    </xf>
    <xf numFmtId="0" fontId="35" fillId="8" borderId="30" xfId="0" applyFont="1" applyFill="1" applyBorder="1" applyAlignment="1">
      <alignment horizontal="center" vertical="center"/>
    </xf>
    <xf numFmtId="0" fontId="35" fillId="8" borderId="31" xfId="0" applyFont="1" applyFill="1" applyBorder="1" applyAlignment="1">
      <alignment horizontal="center" vertical="center"/>
    </xf>
    <xf numFmtId="164" fontId="0" fillId="0" borderId="0" xfId="0" applyNumberFormat="1"/>
    <xf numFmtId="0" fontId="4" fillId="0" borderId="3" xfId="0" applyFont="1" applyBorder="1"/>
    <xf numFmtId="0" fontId="0" fillId="0" borderId="3" xfId="0" applyBorder="1"/>
    <xf numFmtId="3" fontId="4" fillId="0" borderId="4" xfId="0" applyNumberFormat="1" applyFont="1" applyBorder="1" applyAlignment="1">
      <alignment horizontal="center"/>
    </xf>
    <xf numFmtId="3" fontId="7" fillId="0" borderId="1" xfId="0" applyNumberFormat="1" applyFont="1" applyFill="1" applyBorder="1" applyAlignment="1">
      <alignment horizontal="center" vertical="center"/>
    </xf>
    <xf numFmtId="0" fontId="0" fillId="2" borderId="1" xfId="0" applyFill="1" applyBorder="1" applyAlignment="1">
      <alignment vertical="top"/>
    </xf>
    <xf numFmtId="3" fontId="6" fillId="0" borderId="1" xfId="0" applyNumberFormat="1" applyFont="1" applyFill="1" applyBorder="1" applyAlignment="1">
      <alignment horizontal="center" vertical="center"/>
    </xf>
    <xf numFmtId="3" fontId="0" fillId="0" borderId="4" xfId="0" applyNumberFormat="1" applyFont="1" applyBorder="1" applyAlignment="1">
      <alignment horizontal="center"/>
    </xf>
    <xf numFmtId="2" fontId="0" fillId="0" borderId="1" xfId="0" applyNumberFormat="1" applyFont="1" applyBorder="1" applyAlignment="1">
      <alignment horizontal="center"/>
    </xf>
    <xf numFmtId="3" fontId="0" fillId="0" borderId="1" xfId="0" applyNumberFormat="1" applyFont="1" applyBorder="1" applyAlignment="1">
      <alignment horizontal="center"/>
    </xf>
    <xf numFmtId="0" fontId="0" fillId="0" borderId="1" xfId="0" applyFont="1" applyBorder="1" applyAlignment="1">
      <alignment horizontal="center"/>
    </xf>
  </cellXfs>
  <cellStyles count="9">
    <cellStyle name="columnHeader" xfId="2" xr:uid="{F815F6B1-5822-477B-BF76-4342708F7658}"/>
    <cellStyle name="Comma 2 4" xfId="4" xr:uid="{C1097B23-4A93-400F-8445-D08143756FB2}"/>
    <cellStyle name="Comma 2 4 4 2 2 2 3" xfId="6" xr:uid="{0ED6AF67-B20C-4028-BC19-3DD480916C84}"/>
    <cellStyle name="Hyperlink" xfId="1" builtinId="8"/>
    <cellStyle name="Normal" xfId="0" builtinId="0"/>
    <cellStyle name="Normal 10" xfId="3" xr:uid="{78CF30B8-2438-41A1-8EBD-70574FABADE2}"/>
    <cellStyle name="Normal 2" xfId="7" xr:uid="{2729CC0D-1E75-4B26-8C94-A79CBF6C68FB}"/>
    <cellStyle name="Normal 3" xfId="5" xr:uid="{9AA5DD85-DC0E-47E5-92AC-19E9A7FDEAAA}"/>
    <cellStyle name="Percent" xfId="8" builtinId="5"/>
  </cellStyles>
  <dxfs count="1">
    <dxf>
      <font>
        <color theme="0" tint="-0.24994659260841701"/>
      </font>
    </dxf>
  </dxfs>
  <tableStyles count="0" defaultTableStyle="TableStyleMedium2" defaultPivotStyle="PivotStyleLight16"/>
  <colors>
    <mruColors>
      <color rgb="FF091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3229610</xdr:colOff>
      <xdr:row>4</xdr:row>
      <xdr:rowOff>37097</xdr:rowOff>
    </xdr:to>
    <xdr:pic>
      <xdr:nvPicPr>
        <xdr:cNvPr id="2" name="Picture 1">
          <a:extLst>
            <a:ext uri="{FF2B5EF4-FFF2-40B4-BE49-F238E27FC236}">
              <a16:creationId xmlns:a16="http://schemas.microsoft.com/office/drawing/2014/main" id="{CE0E1359-1555-4741-8FE1-6EA79E6CD129}"/>
            </a:ext>
          </a:extLst>
        </xdr:cNvPr>
        <xdr:cNvPicPr>
          <a:picLocks noChangeAspect="1"/>
        </xdr:cNvPicPr>
      </xdr:nvPicPr>
      <xdr:blipFill>
        <a:blip xmlns:r="http://schemas.openxmlformats.org/officeDocument/2006/relationships" r:embed="rId1"/>
        <a:stretch>
          <a:fillRect/>
        </a:stretch>
      </xdr:blipFill>
      <xdr:spPr>
        <a:xfrm>
          <a:off x="0" y="0"/>
          <a:ext cx="3219450" cy="8477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428625</xdr:colOff>
      <xdr:row>2</xdr:row>
      <xdr:rowOff>76200</xdr:rowOff>
    </xdr:to>
    <xdr:pic>
      <xdr:nvPicPr>
        <xdr:cNvPr id="3" name="Picture 2">
          <a:extLst>
            <a:ext uri="{FF2B5EF4-FFF2-40B4-BE49-F238E27FC236}">
              <a16:creationId xmlns:a16="http://schemas.microsoft.com/office/drawing/2014/main" id="{961780AD-294D-4623-93CC-EB66DCD2BDD5}"/>
            </a:ext>
            <a:ext uri="{147F2762-F138-4A5C-976F-8EAC2B608ADB}">
              <a16:predDERef xmlns:a16="http://schemas.microsoft.com/office/drawing/2014/main" pred="{F52E53D4-FBDA-42E7-BA33-E43A9190982B}"/>
            </a:ext>
          </a:extLst>
        </xdr:cNvPr>
        <xdr:cNvPicPr>
          <a:picLocks noChangeAspect="1"/>
        </xdr:cNvPicPr>
      </xdr:nvPicPr>
      <xdr:blipFill>
        <a:blip xmlns:r="http://schemas.openxmlformats.org/officeDocument/2006/relationships" r:embed="rId1"/>
        <a:stretch>
          <a:fillRect/>
        </a:stretch>
      </xdr:blipFill>
      <xdr:spPr>
        <a:xfrm>
          <a:off x="0" y="0"/>
          <a:ext cx="1809750" cy="457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1809750</xdr:colOff>
      <xdr:row>2</xdr:row>
      <xdr:rowOff>95250</xdr:rowOff>
    </xdr:to>
    <xdr:pic>
      <xdr:nvPicPr>
        <xdr:cNvPr id="2" name="Picture 1">
          <a:extLst>
            <a:ext uri="{FF2B5EF4-FFF2-40B4-BE49-F238E27FC236}">
              <a16:creationId xmlns:a16="http://schemas.microsoft.com/office/drawing/2014/main" id="{C979B37A-E4BD-4B3F-85F8-DC51966E24B5}"/>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1812290</xdr:colOff>
      <xdr:row>2</xdr:row>
      <xdr:rowOff>97790</xdr:rowOff>
    </xdr:to>
    <xdr:pic>
      <xdr:nvPicPr>
        <xdr:cNvPr id="2" name="Picture 1">
          <a:extLst>
            <a:ext uri="{FF2B5EF4-FFF2-40B4-BE49-F238E27FC236}">
              <a16:creationId xmlns:a16="http://schemas.microsoft.com/office/drawing/2014/main" id="{3F330699-B98F-480A-9802-01FD957B1468}"/>
            </a:ext>
          </a:extLst>
        </xdr:cNvPr>
        <xdr:cNvPicPr>
          <a:picLocks noChangeAspect="1"/>
        </xdr:cNvPicPr>
      </xdr:nvPicPr>
      <xdr:blipFill>
        <a:blip xmlns:r="http://schemas.openxmlformats.org/officeDocument/2006/relationships" r:embed="rId1"/>
        <a:stretch>
          <a:fillRect/>
        </a:stretch>
      </xdr:blipFill>
      <xdr:spPr>
        <a:xfrm>
          <a:off x="0" y="0"/>
          <a:ext cx="1813560" cy="4648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1856740</xdr:colOff>
      <xdr:row>2</xdr:row>
      <xdr:rowOff>96520</xdr:rowOff>
    </xdr:to>
    <xdr:pic>
      <xdr:nvPicPr>
        <xdr:cNvPr id="2" name="Picture 1">
          <a:extLst>
            <a:ext uri="{FF2B5EF4-FFF2-40B4-BE49-F238E27FC236}">
              <a16:creationId xmlns:a16="http://schemas.microsoft.com/office/drawing/2014/main" id="{01DD0AAC-3B03-4157-A6ED-A5FEF216B4E9}"/>
            </a:ext>
          </a:extLst>
        </xdr:cNvPr>
        <xdr:cNvPicPr>
          <a:picLocks noChangeAspect="1"/>
        </xdr:cNvPicPr>
      </xdr:nvPicPr>
      <xdr:blipFill>
        <a:blip xmlns:r="http://schemas.openxmlformats.org/officeDocument/2006/relationships" r:embed="rId1"/>
        <a:stretch>
          <a:fillRect/>
        </a:stretch>
      </xdr:blipFill>
      <xdr:spPr>
        <a:xfrm>
          <a:off x="0" y="0"/>
          <a:ext cx="1854200" cy="457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2</xdr:row>
      <xdr:rowOff>97790</xdr:rowOff>
    </xdr:to>
    <xdr:pic>
      <xdr:nvPicPr>
        <xdr:cNvPr id="2" name="Picture 1">
          <a:extLst>
            <a:ext uri="{FF2B5EF4-FFF2-40B4-BE49-F238E27FC236}">
              <a16:creationId xmlns:a16="http://schemas.microsoft.com/office/drawing/2014/main" id="{BCD91DB3-30FD-45FC-8E8A-C10CDF431941}"/>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139700</xdr:colOff>
      <xdr:row>2</xdr:row>
      <xdr:rowOff>106680</xdr:rowOff>
    </xdr:to>
    <xdr:pic>
      <xdr:nvPicPr>
        <xdr:cNvPr id="16" name="Picture 15">
          <a:extLst>
            <a:ext uri="{FF2B5EF4-FFF2-40B4-BE49-F238E27FC236}">
              <a16:creationId xmlns:a16="http://schemas.microsoft.com/office/drawing/2014/main" id="{24F9810E-4FF8-462B-AB07-885BC35A8A09}"/>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219710</xdr:colOff>
      <xdr:row>2</xdr:row>
      <xdr:rowOff>101600</xdr:rowOff>
    </xdr:to>
    <xdr:pic>
      <xdr:nvPicPr>
        <xdr:cNvPr id="2" name="Picture 1">
          <a:extLst>
            <a:ext uri="{FF2B5EF4-FFF2-40B4-BE49-F238E27FC236}">
              <a16:creationId xmlns:a16="http://schemas.microsoft.com/office/drawing/2014/main" id="{59992820-E411-469E-8428-C1A042273700}"/>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783590</xdr:colOff>
      <xdr:row>2</xdr:row>
      <xdr:rowOff>97790</xdr:rowOff>
    </xdr:to>
    <xdr:pic>
      <xdr:nvPicPr>
        <xdr:cNvPr id="2" name="Picture 1">
          <a:extLst>
            <a:ext uri="{FF2B5EF4-FFF2-40B4-BE49-F238E27FC236}">
              <a16:creationId xmlns:a16="http://schemas.microsoft.com/office/drawing/2014/main" id="{2A7EE34A-5139-4C4D-B118-5E3217AB5886}"/>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749300</xdr:colOff>
      <xdr:row>2</xdr:row>
      <xdr:rowOff>76200</xdr:rowOff>
    </xdr:to>
    <xdr:pic>
      <xdr:nvPicPr>
        <xdr:cNvPr id="3" name="Picture 2">
          <a:extLst>
            <a:ext uri="{FF2B5EF4-FFF2-40B4-BE49-F238E27FC236}">
              <a16:creationId xmlns:a16="http://schemas.microsoft.com/office/drawing/2014/main" id="{870B15EF-8715-4FDF-9753-CB97B73C6949}"/>
            </a:ext>
            <a:ext uri="{147F2762-F138-4A5C-976F-8EAC2B608ADB}">
              <a16:predDERef xmlns:a16="http://schemas.microsoft.com/office/drawing/2014/main" pred="{C12EFFBC-0044-44D4-8D38-5BD97329778A}"/>
            </a:ext>
          </a:extLst>
        </xdr:cNvPr>
        <xdr:cNvPicPr>
          <a:picLocks noChangeAspect="1"/>
        </xdr:cNvPicPr>
      </xdr:nvPicPr>
      <xdr:blipFill>
        <a:blip xmlns:r="http://schemas.openxmlformats.org/officeDocument/2006/relationships" r:embed="rId1"/>
        <a:stretch>
          <a:fillRect/>
        </a:stretch>
      </xdr:blipFill>
      <xdr:spPr>
        <a:xfrm>
          <a:off x="14068425" y="0"/>
          <a:ext cx="1809750" cy="4572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123825</xdr:colOff>
      <xdr:row>0</xdr:row>
      <xdr:rowOff>38100</xdr:rowOff>
    </xdr:from>
    <xdr:to>
      <xdr:col>0</xdr:col>
      <xdr:colOff>1939925</xdr:colOff>
      <xdr:row>2</xdr:row>
      <xdr:rowOff>142875</xdr:rowOff>
    </xdr:to>
    <xdr:pic>
      <xdr:nvPicPr>
        <xdr:cNvPr id="2" name="Picture 1">
          <a:extLst>
            <a:ext uri="{FF2B5EF4-FFF2-40B4-BE49-F238E27FC236}">
              <a16:creationId xmlns:a16="http://schemas.microsoft.com/office/drawing/2014/main" id="{A2226D18-2A98-422D-A059-C2A2893CC119}"/>
            </a:ext>
          </a:extLst>
        </xdr:cNvPr>
        <xdr:cNvPicPr>
          <a:picLocks noChangeAspect="1"/>
        </xdr:cNvPicPr>
      </xdr:nvPicPr>
      <xdr:blipFill>
        <a:blip xmlns:r="http://schemas.openxmlformats.org/officeDocument/2006/relationships" r:embed="rId1"/>
        <a:stretch>
          <a:fillRect/>
        </a:stretch>
      </xdr:blipFill>
      <xdr:spPr>
        <a:xfrm>
          <a:off x="123825" y="38100"/>
          <a:ext cx="1816100" cy="482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818005" cy="484505"/>
    <xdr:pic>
      <xdr:nvPicPr>
        <xdr:cNvPr id="2" name="Picture 1">
          <a:extLst>
            <a:ext uri="{FF2B5EF4-FFF2-40B4-BE49-F238E27FC236}">
              <a16:creationId xmlns:a16="http://schemas.microsoft.com/office/drawing/2014/main" id="{701D4ADE-5114-4D89-BAF8-278546D74146}"/>
            </a:ext>
          </a:extLst>
        </xdr:cNvPr>
        <xdr:cNvPicPr>
          <a:picLocks noChangeAspect="1"/>
        </xdr:cNvPicPr>
      </xdr:nvPicPr>
      <xdr:blipFill>
        <a:blip xmlns:r="http://schemas.openxmlformats.org/officeDocument/2006/relationships" r:embed="rId1"/>
        <a:stretch>
          <a:fillRect/>
        </a:stretch>
      </xdr:blipFill>
      <xdr:spPr>
        <a:xfrm>
          <a:off x="0" y="0"/>
          <a:ext cx="1818005" cy="484505"/>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1812290</xdr:colOff>
      <xdr:row>2</xdr:row>
      <xdr:rowOff>97790</xdr:rowOff>
    </xdr:to>
    <xdr:pic>
      <xdr:nvPicPr>
        <xdr:cNvPr id="6" name="Picture 5">
          <a:extLst>
            <a:ext uri="{FF2B5EF4-FFF2-40B4-BE49-F238E27FC236}">
              <a16:creationId xmlns:a16="http://schemas.microsoft.com/office/drawing/2014/main" id="{5A0DF8BF-F3B2-4080-8FA4-F8A32901B265}"/>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1819910</xdr:colOff>
      <xdr:row>2</xdr:row>
      <xdr:rowOff>101600</xdr:rowOff>
    </xdr:to>
    <xdr:pic>
      <xdr:nvPicPr>
        <xdr:cNvPr id="2" name="Picture 1">
          <a:extLst>
            <a:ext uri="{FF2B5EF4-FFF2-40B4-BE49-F238E27FC236}">
              <a16:creationId xmlns:a16="http://schemas.microsoft.com/office/drawing/2014/main" id="{7154B94E-E2AF-462E-89BB-8CA703C42EFA}"/>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1809750</xdr:colOff>
      <xdr:row>2</xdr:row>
      <xdr:rowOff>95250</xdr:rowOff>
    </xdr:to>
    <xdr:pic>
      <xdr:nvPicPr>
        <xdr:cNvPr id="2" name="Picture 1">
          <a:extLst>
            <a:ext uri="{FF2B5EF4-FFF2-40B4-BE49-F238E27FC236}">
              <a16:creationId xmlns:a16="http://schemas.microsoft.com/office/drawing/2014/main" id="{DBB47177-2E43-4CE3-A19B-2610BA9B8036}"/>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216535</xdr:colOff>
      <xdr:row>2</xdr:row>
      <xdr:rowOff>97790</xdr:rowOff>
    </xdr:to>
    <xdr:pic>
      <xdr:nvPicPr>
        <xdr:cNvPr id="2" name="Picture 1">
          <a:extLst>
            <a:ext uri="{FF2B5EF4-FFF2-40B4-BE49-F238E27FC236}">
              <a16:creationId xmlns:a16="http://schemas.microsoft.com/office/drawing/2014/main" id="{91A51947-A78B-45AD-9A8E-3CECF8D3AD8F}"/>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1812290</xdr:colOff>
      <xdr:row>2</xdr:row>
      <xdr:rowOff>97790</xdr:rowOff>
    </xdr:to>
    <xdr:pic>
      <xdr:nvPicPr>
        <xdr:cNvPr id="2" name="Picture 1">
          <a:extLst>
            <a:ext uri="{FF2B5EF4-FFF2-40B4-BE49-F238E27FC236}">
              <a16:creationId xmlns:a16="http://schemas.microsoft.com/office/drawing/2014/main" id="{8795BAED-FDF4-470F-8FD6-00B977C44533}"/>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1818005</xdr:colOff>
      <xdr:row>2</xdr:row>
      <xdr:rowOff>103505</xdr:rowOff>
    </xdr:to>
    <xdr:pic>
      <xdr:nvPicPr>
        <xdr:cNvPr id="2" name="Picture 1">
          <a:extLst>
            <a:ext uri="{FF2B5EF4-FFF2-40B4-BE49-F238E27FC236}">
              <a16:creationId xmlns:a16="http://schemas.microsoft.com/office/drawing/2014/main" id="{169A53C5-E2AD-479C-ACF3-7FFEF52E9817}"/>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1819275</xdr:colOff>
      <xdr:row>2</xdr:row>
      <xdr:rowOff>104775</xdr:rowOff>
    </xdr:to>
    <xdr:pic>
      <xdr:nvPicPr>
        <xdr:cNvPr id="2" name="Picture 1">
          <a:extLst>
            <a:ext uri="{FF2B5EF4-FFF2-40B4-BE49-F238E27FC236}">
              <a16:creationId xmlns:a16="http://schemas.microsoft.com/office/drawing/2014/main" id="{F783493F-7376-4E18-8632-2F4275B33DED}"/>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1819910</xdr:colOff>
      <xdr:row>2</xdr:row>
      <xdr:rowOff>105410</xdr:rowOff>
    </xdr:to>
    <xdr:pic>
      <xdr:nvPicPr>
        <xdr:cNvPr id="2" name="Picture 1">
          <a:extLst>
            <a:ext uri="{FF2B5EF4-FFF2-40B4-BE49-F238E27FC236}">
              <a16:creationId xmlns:a16="http://schemas.microsoft.com/office/drawing/2014/main" id="{8F560E7D-8759-4B3D-83CE-27E1BCB90EE8}"/>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ites/VercoGHGModel/Shared%20Documents/Models/Overall%20model/Molson%20Coors%20GHG%20model_%20v1.6_2017%20data_190520.xlsx" TargetMode="External"/><Relationship Id="rId2" Type="http://schemas.openxmlformats.org/officeDocument/2006/relationships/externalLinkPath" Target="https://molsoncoors.sharepoint.com/sites/VercoGHGModel/Shared%20Documents/Models/Overall%20model/Molson%20Coors%20GHG%20model_%20v1.6_2017%20data_190520.xlsx" TargetMode="External"/><Relationship Id="rId1" Type="http://schemas.openxmlformats.org/officeDocument/2006/relationships/externalLinkPath" Target="/sites/VercoGHGModel/Shared%20Documents/Models/Overall%20model/Molson%20Coors%20GHG%20model_%20v1.6_2017%20data_190520.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Microsoft%20Teams%20Chat%20Files/2025%20Molson%20Coors%20Data%20Appendix%20FY2024%20-%2020251121.xlsx" TargetMode="External"/><Relationship Id="rId2" Type="http://schemas.openxmlformats.org/officeDocument/2006/relationships/externalLinkPath" Target="https://molsoncoors-my.sharepoint.com/personal/a424608_molsoncoors_com/Documents/Microsoft%20Teams%20Chat%20Files/2025%20Molson%20Coors%20Data%20Appendix%20FY2024%20-%2020251121.xlsx" TargetMode="External"/><Relationship Id="rId1" Type="http://schemas.openxmlformats.org/officeDocument/2006/relationships/externalLinkPath" Target="/personal/a424608_molsoncoors_com/Documents/Microsoft%20Teams%20Chat%20Files/2025%20Molson%20Coors%20Data%20Appendix%20FY2024%20-%2020251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4dJGezz080ms0nKHZUSMm8gvrdyJ1n9NrUP54uin2YYgnnm_v-txR51I_4VQ4V4W" itemId="01C3K6SY37XZDBPSADBBBK35EPI2TVOJII">
      <xxl21:absoluteUrl r:id="rId2"/>
      <xxl21:relativeUrl r:id="rId3"/>
    </xxl21:alternateUrls>
    <sheetNames>
      <sheetName val="Menu"/>
      <sheetName val="Version control"/>
      <sheetName val="General overview"/>
      <sheetName val="Report"/>
      <sheetName val="Summary by country"/>
      <sheetName val="1. Operations &gt;&gt;"/>
      <sheetName val="Outputs for CDP"/>
      <sheetName val="Outputs for DJSI"/>
      <sheetName val="1.1 Data &amp; Calcs 2017"/>
      <sheetName val="1.2 Data &amp; Calcs 2025"/>
      <sheetName val="1.3 Summary"/>
      <sheetName val=" 2  Brewing inputs &gt;&gt;"/>
      <sheetName val="2.1 Farming data &amp; calcs"/>
      <sheetName val="2.2 Supply matrix"/>
      <sheetName val="2.3.1 Summary_Crops"/>
      <sheetName val="2.3.2 Summary_Brewing inputs"/>
      <sheetName val="3 Logistics"/>
      <sheetName val="3.1 Incoming"/>
      <sheetName val="3.2.1 Distribution data"/>
      <sheetName val="CDP"/>
      <sheetName val="3.2.2 Distribution calcs"/>
      <sheetName val="3.3 DCs"/>
      <sheetName val="3.4 Summary"/>
      <sheetName val="Fuel efficiencies_defaults"/>
      <sheetName val="4. Trade refrig"/>
      <sheetName val="4.1 Data inputs"/>
      <sheetName val="4.2 Summary"/>
      <sheetName val="4 Fridge calculation 2016"/>
      <sheetName val="4 Fridge calculation 2025"/>
      <sheetName val="5. Packaging"/>
      <sheetName val="6. Business Travel"/>
      <sheetName val="6. Volumes"/>
      <sheetName val="7.1 Emissions factors"/>
      <sheetName val="7.2 Secondary data"/>
      <sheetName val="Suez 2017"/>
      <sheetName val="Suez 2025"/>
      <sheetName val="lookup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AD2">
            <v>2017</v>
          </cell>
        </row>
      </sheetData>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 Table of Contents"/>
      <sheetName val="1. Facilities List"/>
      <sheetName val="2.a. Workforce - Global"/>
      <sheetName val="2.b. Workforce - EEO-1 US"/>
      <sheetName val="3. Safety"/>
      <sheetName val="4. Scope 1 Emissions"/>
      <sheetName val="5. Scope 2 Emissions"/>
      <sheetName val="6. Total Energy"/>
      <sheetName val="7. Renewable Electricity"/>
      <sheetName val="8. Scopes 1, 2 &amp; 3 by Region"/>
      <sheetName val="9. Abs_Emissions Value Chain"/>
      <sheetName val="10. Abs_Emissions Scope 3"/>
      <sheetName val="11. Baseline Updates"/>
      <sheetName val="12. Water-to-Product Ratio"/>
      <sheetName val="13. Water Usage by Source"/>
      <sheetName val="14. Water Barley"/>
      <sheetName val="15. Water Restoration Projects"/>
      <sheetName val="16. Waste Management"/>
      <sheetName val="17. Policies"/>
      <sheetName val="18. Political Contributions"/>
    </sheetNames>
    <sheetDataSet>
      <sheetData sheetId="0">
        <row r="4">
          <cell r="B4" t="str">
            <v>Last updated: 2025-11-21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8" Type="http://schemas.openxmlformats.org/officeDocument/2006/relationships/hyperlink" Target="https://www.molsoncoors.com/sites/molsonco/files/MCBC%20Global%20Water%20Policy%20EN%20-%205%20DEC%202022.pdf" TargetMode="External"/><Relationship Id="rId13" Type="http://schemas.openxmlformats.org/officeDocument/2006/relationships/hyperlink" Target="https://www.molsoncoors.com/sites/molsonco/files/Our%20Standards%20for%20Business%20and%20Supply%20Partners%20-%20Americas%20Final%20-%20%28Updated%2002%2012%2025%29.pdf" TargetMode="External"/><Relationship Id="rId18" Type="http://schemas.openxmlformats.org/officeDocument/2006/relationships/hyperlink" Target="https://www.molsoncoors.com/privacy-policy" TargetMode="External"/><Relationship Id="rId3" Type="http://schemas.openxmlformats.org/officeDocument/2006/relationships/hyperlink" Target="https://www.molsoncoors.com/code-of-business-conduct" TargetMode="External"/><Relationship Id="rId21" Type="http://schemas.openxmlformats.org/officeDocument/2006/relationships/drawing" Target="../drawings/drawing19.xml"/><Relationship Id="rId7" Type="http://schemas.openxmlformats.org/officeDocument/2006/relationships/hyperlink" Target="https://www.molsoncoors.com/sites/molsonco/files/Molson%20Coors%20Tax%20Principles%206-2-2025.pdf" TargetMode="External"/><Relationship Id="rId12" Type="http://schemas.openxmlformats.org/officeDocument/2006/relationships/hyperlink" Target="https://www.molsoncoors.com/sites/molsonco/files/Policy%20-%20Political%20Contributions%20Policy%20%282024%29%202025-07%20FINAL%20%28Web%29.pdf" TargetMode="External"/><Relationship Id="rId17" Type="http://schemas.openxmlformats.org/officeDocument/2006/relationships/hyperlink" Target="https://www.molsoncoors.com/sites/molsonco/files/Americas%20EHS%20Commitment_February_2024.pdf" TargetMode="External"/><Relationship Id="rId2" Type="http://schemas.openxmlformats.org/officeDocument/2006/relationships/hyperlink" Target="https://www.molsoncoors.com/sites/molsonco/files/2020-01/Alcohol%20Responsibility%20Policy.pdf" TargetMode="External"/><Relationship Id="rId16" Type="http://schemas.openxmlformats.org/officeDocument/2006/relationships/hyperlink" Target="https://www.molsoncoors.com/sites/molsonco/files/Forced%20and%20Child%20Labour%20in%20Supply%20Chains%202024.docx.pdf" TargetMode="External"/><Relationship Id="rId20" Type="http://schemas.openxmlformats.org/officeDocument/2006/relationships/printerSettings" Target="../printerSettings/printerSettings12.bin"/><Relationship Id="rId1" Type="http://schemas.openxmlformats.org/officeDocument/2006/relationships/hyperlink" Target="https://www.molsoncoors.com/sites/molsonco/files/2020-01/Agricultural-Brewing-Ingredients-Policy.pdf" TargetMode="External"/><Relationship Id="rId6" Type="http://schemas.openxmlformats.org/officeDocument/2006/relationships/hyperlink" Target="https://www.molsoncoors.com/speak-up-privacy" TargetMode="External"/><Relationship Id="rId11" Type="http://schemas.openxmlformats.org/officeDocument/2006/relationships/hyperlink" Target="https://www.molsoncoors.com/sites/molsonco/files/Employment%20Principles%20July2024.pdf" TargetMode="External"/><Relationship Id="rId5" Type="http://schemas.openxmlformats.org/officeDocument/2006/relationships/hyperlink" Target="https://www.molsoncoors.com/sites/molsonco/files/MCBC%20Global%20Packaging%20Policy%20EN%20-%205%20DEC%202022_V2.pdf" TargetMode="External"/><Relationship Id="rId15" Type="http://schemas.openxmlformats.org/officeDocument/2006/relationships/hyperlink" Target="https://www.molsoncoors.com/sites/molsonco/files/Molson%20Coors%20UK%20Tax%20Strategy%20-%2017.12.2025.pdf" TargetMode="External"/><Relationship Id="rId10" Type="http://schemas.openxmlformats.org/officeDocument/2006/relationships/hyperlink" Target="https://www.molsoncoors.com/sites/molsonco/files/5619-1_MC_Gender_Pay_Report_2022_A4_v5.pdf" TargetMode="External"/><Relationship Id="rId19" Type="http://schemas.openxmlformats.org/officeDocument/2006/relationships/hyperlink" Target="https://www.molsoncoors.com/sites/molsonco/files/2026-MCBC-QualityandFoodSafetyCommitment.pdf" TargetMode="External"/><Relationship Id="rId4" Type="http://schemas.openxmlformats.org/officeDocument/2006/relationships/hyperlink" Target="https://www.molsoncoors.com/sites/molsonco/files/2020-01/Energy%20Policy.pdf" TargetMode="External"/><Relationship Id="rId9" Type="http://schemas.openxmlformats.org/officeDocument/2006/relationships/hyperlink" Target="https://www.molsoncoors.com/sites/molsonco/files/Corporate%20Governance%20Statement%20YE2024%20UK.pdf" TargetMode="External"/><Relationship Id="rId14" Type="http://schemas.openxmlformats.org/officeDocument/2006/relationships/hyperlink" Target="https://www.molsoncoors.com/sites/molsonco/files/MCBC%202024%20-%20Modern%20Slavery%20Statement.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9A0C-62B4-43E6-B5C3-B9A0091F6EE0}">
  <sheetPr>
    <tabColor theme="0" tint="-0.499984740745262"/>
  </sheetPr>
  <dimension ref="A1:H49"/>
  <sheetViews>
    <sheetView tabSelected="1" zoomScaleNormal="100" workbookViewId="0">
      <selection activeCell="A6" sqref="A6:E6"/>
    </sheetView>
  </sheetViews>
  <sheetFormatPr defaultRowHeight="15" customHeight="1" x14ac:dyDescent="0.35"/>
  <cols>
    <col min="1" max="1" width="56.26953125" customWidth="1"/>
    <col min="2" max="2" width="52.26953125" customWidth="1"/>
    <col min="3" max="3" width="8.7265625" customWidth="1"/>
    <col min="4" max="4" width="1.7265625" customWidth="1"/>
    <col min="5" max="5" width="8.7265625" customWidth="1"/>
    <col min="11" max="11" width="22.81640625" customWidth="1"/>
  </cols>
  <sheetData>
    <row r="1" spans="1:8" ht="15.5" x14ac:dyDescent="0.35">
      <c r="B1" s="58" t="s">
        <v>0</v>
      </c>
    </row>
    <row r="2" spans="1:8" ht="15.5" x14ac:dyDescent="0.35">
      <c r="B2" s="58" t="s">
        <v>1</v>
      </c>
      <c r="H2" s="1"/>
    </row>
    <row r="3" spans="1:8" ht="17" x14ac:dyDescent="0.4">
      <c r="B3" s="58" t="s">
        <v>2</v>
      </c>
      <c r="H3" s="288"/>
    </row>
    <row r="4" spans="1:8" ht="14.5" x14ac:dyDescent="0.35">
      <c r="B4" s="59" t="s">
        <v>556</v>
      </c>
    </row>
    <row r="5" spans="1:8" ht="18.5" x14ac:dyDescent="0.45">
      <c r="A5" s="21"/>
    </row>
    <row r="6" spans="1:8" ht="28.5" x14ac:dyDescent="0.65">
      <c r="A6" s="443" t="s">
        <v>3</v>
      </c>
      <c r="B6" s="443"/>
      <c r="C6" s="443"/>
      <c r="D6" s="443"/>
      <c r="E6" s="443"/>
    </row>
    <row r="7" spans="1:8" ht="14.5" customHeight="1" x14ac:dyDescent="0.35">
      <c r="C7" s="57"/>
      <c r="D7" s="57"/>
    </row>
    <row r="8" spans="1:8" s="8" customFormat="1" ht="20.149999999999999" customHeight="1" x14ac:dyDescent="0.35">
      <c r="A8" s="79" t="s">
        <v>4</v>
      </c>
      <c r="B8" s="79" t="s">
        <v>5</v>
      </c>
      <c r="C8" s="441" t="s">
        <v>6</v>
      </c>
      <c r="D8" s="441"/>
      <c r="E8" s="441"/>
    </row>
    <row r="9" spans="1:8" ht="29" x14ac:dyDescent="0.35">
      <c r="A9" s="310" t="s">
        <v>7</v>
      </c>
      <c r="B9" s="5" t="s">
        <v>8</v>
      </c>
      <c r="C9" s="86"/>
      <c r="D9" s="86"/>
      <c r="E9" s="26"/>
    </row>
    <row r="10" spans="1:8" s="8" customFormat="1" ht="20.149999999999999" customHeight="1" x14ac:dyDescent="0.35">
      <c r="A10" s="90" t="s">
        <v>9</v>
      </c>
      <c r="B10" s="80"/>
      <c r="C10" s="81"/>
      <c r="D10" s="81"/>
      <c r="E10" s="80"/>
    </row>
    <row r="11" spans="1:8" ht="29" x14ac:dyDescent="0.35">
      <c r="A11" s="310" t="s">
        <v>10</v>
      </c>
      <c r="B11" s="311" t="s">
        <v>11</v>
      </c>
      <c r="C11" s="26">
        <v>2020</v>
      </c>
      <c r="D11" s="26" t="s">
        <v>12</v>
      </c>
      <c r="E11" s="87">
        <v>2025</v>
      </c>
    </row>
    <row r="12" spans="1:8" ht="29" x14ac:dyDescent="0.35">
      <c r="A12" s="310" t="s">
        <v>13</v>
      </c>
      <c r="B12" s="417" t="s">
        <v>14</v>
      </c>
      <c r="C12" s="26">
        <v>2021</v>
      </c>
      <c r="D12" s="26" t="s">
        <v>12</v>
      </c>
      <c r="E12" s="87">
        <v>2024</v>
      </c>
    </row>
    <row r="13" spans="1:8" ht="14.5" x14ac:dyDescent="0.35">
      <c r="A13" s="310" t="s">
        <v>15</v>
      </c>
      <c r="B13" t="s">
        <v>16</v>
      </c>
      <c r="C13" s="26">
        <v>2023</v>
      </c>
      <c r="D13" s="26" t="s">
        <v>12</v>
      </c>
      <c r="E13" s="87">
        <v>2025</v>
      </c>
    </row>
    <row r="14" spans="1:8" s="8" customFormat="1" ht="20.149999999999999" customHeight="1" x14ac:dyDescent="0.35">
      <c r="A14" s="89" t="s">
        <v>17</v>
      </c>
      <c r="B14" s="82"/>
      <c r="C14" s="83"/>
      <c r="D14" s="83"/>
      <c r="E14" s="83"/>
    </row>
    <row r="15" spans="1:8" ht="29" x14ac:dyDescent="0.35">
      <c r="A15" s="310" t="s">
        <v>18</v>
      </c>
      <c r="B15" s="311" t="s">
        <v>19</v>
      </c>
      <c r="C15" s="26">
        <v>2016</v>
      </c>
      <c r="D15" s="26" t="s">
        <v>12</v>
      </c>
      <c r="E15" s="87">
        <v>2025</v>
      </c>
    </row>
    <row r="16" spans="1:8" ht="29" x14ac:dyDescent="0.35">
      <c r="A16" s="310" t="s">
        <v>20</v>
      </c>
      <c r="B16" s="311" t="s">
        <v>21</v>
      </c>
      <c r="C16" s="26">
        <v>2016</v>
      </c>
      <c r="D16" s="26" t="s">
        <v>12</v>
      </c>
      <c r="E16" s="87">
        <v>2025</v>
      </c>
    </row>
    <row r="17" spans="1:5" ht="14.5" customHeight="1" x14ac:dyDescent="0.35">
      <c r="A17" s="310" t="s">
        <v>22</v>
      </c>
      <c r="B17" s="311" t="s">
        <v>23</v>
      </c>
      <c r="C17" s="26">
        <v>2016</v>
      </c>
      <c r="D17" s="26" t="s">
        <v>12</v>
      </c>
      <c r="E17" s="87">
        <v>2025</v>
      </c>
    </row>
    <row r="18" spans="1:5" ht="29" x14ac:dyDescent="0.35">
      <c r="A18" s="310" t="s">
        <v>24</v>
      </c>
      <c r="B18" s="311" t="s">
        <v>25</v>
      </c>
      <c r="C18" s="26">
        <v>2016</v>
      </c>
      <c r="D18" s="26" t="s">
        <v>12</v>
      </c>
      <c r="E18" s="87">
        <v>2025</v>
      </c>
    </row>
    <row r="19" spans="1:5" ht="14.5" customHeight="1" x14ac:dyDescent="0.35">
      <c r="A19" s="310" t="s">
        <v>26</v>
      </c>
      <c r="B19" s="311" t="s">
        <v>27</v>
      </c>
      <c r="C19" s="26">
        <v>2016</v>
      </c>
      <c r="D19" s="26" t="s">
        <v>12</v>
      </c>
      <c r="E19" s="87">
        <v>2025</v>
      </c>
    </row>
    <row r="20" spans="1:5" ht="14.5" customHeight="1" x14ac:dyDescent="0.35">
      <c r="A20" s="310" t="s">
        <v>28</v>
      </c>
      <c r="B20" s="311" t="s">
        <v>29</v>
      </c>
      <c r="C20" s="26">
        <v>2016</v>
      </c>
      <c r="D20" s="26" t="s">
        <v>12</v>
      </c>
      <c r="E20" s="87">
        <v>2025</v>
      </c>
    </row>
    <row r="21" spans="1:5" ht="14.5" customHeight="1" x14ac:dyDescent="0.35">
      <c r="A21" s="310" t="s">
        <v>30</v>
      </c>
      <c r="B21" s="311" t="s">
        <v>31</v>
      </c>
      <c r="C21" s="26">
        <v>2024</v>
      </c>
      <c r="D21" s="26" t="s">
        <v>12</v>
      </c>
      <c r="E21" s="87">
        <v>2025</v>
      </c>
    </row>
    <row r="22" spans="1:5" ht="29" x14ac:dyDescent="0.35">
      <c r="A22" s="310" t="s">
        <v>32</v>
      </c>
      <c r="B22" s="5" t="s">
        <v>33</v>
      </c>
      <c r="C22" s="26">
        <v>2023</v>
      </c>
      <c r="D22" s="26" t="s">
        <v>12</v>
      </c>
      <c r="E22" s="87">
        <v>2024</v>
      </c>
    </row>
    <row r="23" spans="1:5" ht="14.5" customHeight="1" x14ac:dyDescent="0.35">
      <c r="A23" s="310" t="s">
        <v>34</v>
      </c>
      <c r="B23" s="311" t="s">
        <v>35</v>
      </c>
      <c r="C23" s="26">
        <v>2016</v>
      </c>
      <c r="D23" s="26" t="s">
        <v>12</v>
      </c>
      <c r="E23" s="87">
        <v>2025</v>
      </c>
    </row>
    <row r="24" spans="1:5" ht="29" x14ac:dyDescent="0.35">
      <c r="A24" s="310" t="s">
        <v>36</v>
      </c>
      <c r="B24" s="5" t="s">
        <v>37</v>
      </c>
      <c r="C24" s="26">
        <v>2016</v>
      </c>
      <c r="D24" s="26" t="s">
        <v>12</v>
      </c>
      <c r="E24" s="87">
        <v>2025</v>
      </c>
    </row>
    <row r="25" spans="1:5" ht="14.5" customHeight="1" x14ac:dyDescent="0.35">
      <c r="A25" s="310" t="s">
        <v>38</v>
      </c>
      <c r="B25" s="5" t="s">
        <v>39</v>
      </c>
      <c r="C25" s="26">
        <v>2016</v>
      </c>
      <c r="D25" s="26" t="s">
        <v>12</v>
      </c>
      <c r="E25" s="87">
        <v>2025</v>
      </c>
    </row>
    <row r="26" spans="1:5" ht="14.5" customHeight="1" x14ac:dyDescent="0.35">
      <c r="A26" s="310" t="s">
        <v>40</v>
      </c>
      <c r="B26" s="5" t="s">
        <v>41</v>
      </c>
      <c r="C26" s="26">
        <v>2014</v>
      </c>
      <c r="D26" s="26" t="s">
        <v>12</v>
      </c>
      <c r="E26" s="87">
        <v>2025</v>
      </c>
    </row>
    <row r="27" spans="1:5" ht="29" x14ac:dyDescent="0.35">
      <c r="A27" s="310" t="s">
        <v>42</v>
      </c>
      <c r="B27" s="5" t="s">
        <v>43</v>
      </c>
      <c r="C27" s="26">
        <v>2016</v>
      </c>
      <c r="D27" s="26" t="s">
        <v>12</v>
      </c>
      <c r="E27" s="87">
        <v>2025</v>
      </c>
    </row>
    <row r="28" spans="1:5" s="8" customFormat="1" ht="20.149999999999999" customHeight="1" x14ac:dyDescent="0.35">
      <c r="A28" s="88" t="s">
        <v>44</v>
      </c>
      <c r="B28" s="84"/>
      <c r="C28" s="85"/>
      <c r="D28" s="85"/>
      <c r="E28" s="85"/>
    </row>
    <row r="29" spans="1:5" ht="14.5" customHeight="1" x14ac:dyDescent="0.35">
      <c r="A29" s="310" t="s">
        <v>45</v>
      </c>
      <c r="B29" s="26" t="s">
        <v>46</v>
      </c>
      <c r="C29" s="442" t="s">
        <v>47</v>
      </c>
      <c r="D29" s="442"/>
      <c r="E29" s="442"/>
    </row>
    <row r="30" spans="1:5" ht="14.5" customHeight="1" x14ac:dyDescent="0.35">
      <c r="A30" s="310" t="s">
        <v>48</v>
      </c>
      <c r="B30" s="26" t="s">
        <v>49</v>
      </c>
      <c r="C30" s="26">
        <v>2016</v>
      </c>
      <c r="D30" s="26" t="s">
        <v>12</v>
      </c>
      <c r="E30" s="87">
        <v>2025</v>
      </c>
    </row>
    <row r="31" spans="1:5" ht="14.5" customHeight="1" x14ac:dyDescent="0.35"/>
    <row r="32" spans="1:5"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sheetData>
  <sheetProtection algorithmName="SHA-512" hashValue="nix49YWsIMu/8MHVKyKf9At7Txi0g1Qo02btZierQbbgak9yrDoL+O+ST0c9PjAXjTTGrMIni/VHPv9olEwxBg==" saltValue="Cx0YtPO7CzUeGtM3HWRFYA==" spinCount="100000" sheet="1" objects="1" scenarios="1"/>
  <mergeCells count="3">
    <mergeCell ref="C8:E8"/>
    <mergeCell ref="C29:E29"/>
    <mergeCell ref="A6:E6"/>
  </mergeCells>
  <hyperlinks>
    <hyperlink ref="A9" location="'1. Facilities List'!A1" display="1. Facilities List" xr:uid="{5CBA1066-DA6E-4BD1-B1FD-A86A19ABB153}"/>
    <hyperlink ref="A11" location="'2. Workforce'!A1" display="2. Workforce" xr:uid="{F964801C-636A-4A23-8273-3FCA7BAA1FD8}"/>
    <hyperlink ref="A13" location="'3. Safety'!A1" display="4. Safety" xr:uid="{98327D85-16FF-4DF3-9CAA-3C85F8AFFA2F}"/>
    <hyperlink ref="A15" location="'4. Scope 1 Emissions'!A1" display="6. Scope 1 Emissions" xr:uid="{890FD59F-184D-49AB-B8E0-426E5A6FC710}"/>
    <hyperlink ref="A16" location="'5. Scope 2 Emissions'!A1" display="7. Scope 2 Emissions" xr:uid="{70BA57B3-DEA7-42A1-92D9-B88A76E2102E}"/>
    <hyperlink ref="A17" location="'6. Total Energy'!A1" display="8. Total Energy" xr:uid="{49F47144-7E95-44FB-8516-87E8926A7AF0}"/>
    <hyperlink ref="A18" location="'7. Renewable Electricity'!A1" display="7. Renewable Electricity" xr:uid="{F962AA47-8549-49FE-9BEC-06325130714D}"/>
    <hyperlink ref="A19" location="'8. Scopes 1, 2 &amp; 3 by Region'!A1" display="10. Scopes 1, 2 &amp; 3 Emissions by Region" xr:uid="{64C15EB2-BE22-45CF-B7CF-5F39AA830A43}"/>
    <hyperlink ref="A20" location="'9. Abs_Emissions Value Chain'!A1" display="11. Absolute Emissions in Our Value Chain" xr:uid="{2BEE2387-18DE-495D-AB6B-EF2E54DAEC8F}"/>
    <hyperlink ref="A23" location="'12. Water-to-Product Ratio'!A1" display="12. Water-to-Product Ratio" xr:uid="{9E70CEAE-C2FF-446F-A3EB-123592D91997}"/>
    <hyperlink ref="A24" location="'13. Water Usage by Source'!A1" display="13. Water Usage by Source" xr:uid="{A16D9BC8-82FF-4A60-BCF9-E1B6A0862D17}"/>
    <hyperlink ref="A25" location="'14. Water Barley'!A1" display="14. Water Used to Grow Barley" xr:uid="{A0CA85ED-26E3-484E-B89E-66A95A33432C}"/>
    <hyperlink ref="A26" location="'15. Water Restoration Projects'!A1" display="15. Water Restoration Projects" xr:uid="{EC414DA0-61B7-42D2-8D97-612F41C3C412}"/>
    <hyperlink ref="A27" location="'16. Waste Management'!A1" display="16. Waste Management" xr:uid="{B09B19E8-3802-4959-B663-3224A0460669}"/>
    <hyperlink ref="A29" location="'17. Policies'!A1" display="19. Policies" xr:uid="{C4B30001-1067-4A4F-B4FB-9084912CC533}"/>
    <hyperlink ref="A30" location="'18. Political Contributions'!A1" display="20. Political Contributions" xr:uid="{6A8DA1B4-3532-4461-B473-FCB45646AB42}"/>
    <hyperlink ref="A22" location="'11. Baseline Updates'!A1" display="11. GHG Emissions Baseline Updates" xr:uid="{8B93B62C-7CE6-4945-BF73-9A1C59812F75}"/>
    <hyperlink ref="A21" location="'10. Abs_Emissions Scope 3'!A1" display="10. Absolute Emissions by Scope 3 Categories" xr:uid="{65F0F8E6-BDF5-4555-B2F7-DD9AA3244D83}"/>
    <hyperlink ref="A12" location="'2.b Workforce - EEO-1-US'!A1" display="2.b Workforce - EEO-1-US" xr:uid="{E118A712-CCCF-412E-924E-09C0F710D012}"/>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E7F4-D247-41E2-895A-72D544BEA142}">
  <sheetPr>
    <tabColor theme="4" tint="0.39997558519241921"/>
  </sheetPr>
  <dimension ref="A2:G96"/>
  <sheetViews>
    <sheetView zoomScaleNormal="100" workbookViewId="0">
      <selection activeCell="A4" sqref="A4"/>
    </sheetView>
  </sheetViews>
  <sheetFormatPr defaultRowHeight="15" customHeight="1" x14ac:dyDescent="0.35"/>
  <cols>
    <col min="1" max="1" width="20.7265625" customWidth="1"/>
    <col min="2" max="5" width="13.7265625" customWidth="1"/>
    <col min="6" max="6" width="2.81640625" customWidth="1"/>
  </cols>
  <sheetData>
    <row r="2" spans="1:7" ht="14.5" x14ac:dyDescent="0.35">
      <c r="C2" s="1" t="s">
        <v>50</v>
      </c>
    </row>
    <row r="3" spans="1:7" ht="15" customHeight="1" x14ac:dyDescent="0.4">
      <c r="C3" s="288" t="s">
        <v>3</v>
      </c>
      <c r="E3" s="59" t="str">
        <f>'0. Table of Contents'!B4</f>
        <v>Last updated: 2026-07-06</v>
      </c>
    </row>
    <row r="5" spans="1:7" ht="20.5" customHeight="1" x14ac:dyDescent="0.55000000000000004">
      <c r="A5" s="78" t="s">
        <v>356</v>
      </c>
    </row>
    <row r="6" spans="1:7" ht="20.25" customHeight="1" x14ac:dyDescent="0.35">
      <c r="A6" s="449" t="s">
        <v>55</v>
      </c>
      <c r="B6" s="459">
        <v>2025</v>
      </c>
      <c r="C6" s="459"/>
      <c r="D6" s="459"/>
      <c r="E6" s="459"/>
    </row>
    <row r="7" spans="1:7" ht="20.25" customHeight="1" x14ac:dyDescent="0.35">
      <c r="A7" s="451"/>
      <c r="B7" s="225" t="s">
        <v>357</v>
      </c>
      <c r="C7" s="225" t="s">
        <v>358</v>
      </c>
      <c r="D7" s="225" t="s">
        <v>359</v>
      </c>
      <c r="E7" s="225" t="s">
        <v>311</v>
      </c>
      <c r="G7" s="168" t="s">
        <v>360</v>
      </c>
    </row>
    <row r="8" spans="1:7" ht="14.5" customHeight="1" x14ac:dyDescent="0.35">
      <c r="A8" s="234" t="s">
        <v>66</v>
      </c>
      <c r="B8" s="319">
        <v>451244.15918590099</v>
      </c>
      <c r="C8" s="319">
        <v>167911.70601652199</v>
      </c>
      <c r="D8" s="319">
        <v>2945601.8890115502</v>
      </c>
      <c r="E8" s="235">
        <f>SUM(B8:D8)</f>
        <v>3564757.7542139729</v>
      </c>
    </row>
    <row r="9" spans="1:7" ht="14.5" customHeight="1" x14ac:dyDescent="0.35">
      <c r="A9" s="234" t="s">
        <v>127</v>
      </c>
      <c r="B9" s="319">
        <v>37307.6115737769</v>
      </c>
      <c r="C9" s="319">
        <v>17612.135322648701</v>
      </c>
      <c r="D9" s="319">
        <v>367647.64628479403</v>
      </c>
      <c r="E9" s="235">
        <f t="shared" ref="E9:E10" si="0">SUM(B9:D9)</f>
        <v>422567.39318121964</v>
      </c>
      <c r="G9" s="168" t="s">
        <v>361</v>
      </c>
    </row>
    <row r="10" spans="1:7" ht="14.5" customHeight="1" x14ac:dyDescent="0.35">
      <c r="A10" s="234" t="s">
        <v>173</v>
      </c>
      <c r="B10" s="319">
        <v>24782.779534863999</v>
      </c>
      <c r="C10" s="319">
        <v>320.14989183142501</v>
      </c>
      <c r="D10" s="319">
        <v>239937.839036605</v>
      </c>
      <c r="E10" s="235">
        <f t="shared" si="0"/>
        <v>265040.76846330042</v>
      </c>
      <c r="G10" s="168" t="s">
        <v>362</v>
      </c>
    </row>
    <row r="11" spans="1:7" ht="14.5" customHeight="1" x14ac:dyDescent="0.35">
      <c r="A11" s="237" t="s">
        <v>328</v>
      </c>
      <c r="B11" s="238">
        <f>SUM(B8:B10)</f>
        <v>513334.55029454187</v>
      </c>
      <c r="C11" s="238">
        <f t="shared" ref="C11:E11" si="1">SUM(C8:C10)</f>
        <v>185843.99123100212</v>
      </c>
      <c r="D11" s="238">
        <f>SUM(D8:D10)</f>
        <v>3553187.3743329491</v>
      </c>
      <c r="E11" s="238">
        <f t="shared" si="1"/>
        <v>4252365.9158584932</v>
      </c>
    </row>
    <row r="12" spans="1:7" ht="15" customHeight="1" x14ac:dyDescent="0.45">
      <c r="A12" s="78"/>
    </row>
    <row r="13" spans="1:7" ht="20.25" customHeight="1" x14ac:dyDescent="0.35">
      <c r="A13" s="449" t="s">
        <v>55</v>
      </c>
      <c r="B13" s="459">
        <v>2024</v>
      </c>
      <c r="C13" s="459"/>
      <c r="D13" s="459"/>
      <c r="E13" s="459"/>
    </row>
    <row r="14" spans="1:7" ht="20.25" customHeight="1" x14ac:dyDescent="0.35">
      <c r="A14" s="451"/>
      <c r="B14" s="225" t="s">
        <v>357</v>
      </c>
      <c r="C14" s="225" t="s">
        <v>358</v>
      </c>
      <c r="D14" s="225" t="s">
        <v>359</v>
      </c>
      <c r="E14" s="225" t="s">
        <v>311</v>
      </c>
      <c r="G14" s="168"/>
    </row>
    <row r="15" spans="1:7" ht="14.5" customHeight="1" x14ac:dyDescent="0.35">
      <c r="A15" s="234" t="s">
        <v>66</v>
      </c>
      <c r="B15" s="319">
        <v>496593.43763501372</v>
      </c>
      <c r="C15" s="319">
        <v>192773.88227609533</v>
      </c>
      <c r="D15" s="319">
        <v>3142474.3912736117</v>
      </c>
      <c r="E15" s="235">
        <f>SUM(B15:D15)</f>
        <v>3831841.7111847205</v>
      </c>
    </row>
    <row r="16" spans="1:7" ht="14.5" customHeight="1" x14ac:dyDescent="0.35">
      <c r="A16" s="234" t="s">
        <v>127</v>
      </c>
      <c r="B16" s="319">
        <v>40301.802809299596</v>
      </c>
      <c r="C16" s="319">
        <v>17557.895056026253</v>
      </c>
      <c r="D16" s="319">
        <v>400640.0391392681</v>
      </c>
      <c r="E16" s="235">
        <f t="shared" ref="E16:E17" si="2">SUM(B16:D16)</f>
        <v>458499.73700459395</v>
      </c>
      <c r="G16" s="168"/>
    </row>
    <row r="17" spans="1:7" ht="14.5" customHeight="1" x14ac:dyDescent="0.35">
      <c r="A17" s="234" t="s">
        <v>173</v>
      </c>
      <c r="B17" s="319">
        <v>27324.399894496361</v>
      </c>
      <c r="C17" s="319">
        <v>282.05787883286871</v>
      </c>
      <c r="D17" s="319">
        <v>255298.26909469426</v>
      </c>
      <c r="E17" s="235">
        <f t="shared" si="2"/>
        <v>282904.72686802351</v>
      </c>
      <c r="G17" s="168"/>
    </row>
    <row r="18" spans="1:7" ht="14.5" customHeight="1" x14ac:dyDescent="0.35">
      <c r="A18" s="237" t="s">
        <v>328</v>
      </c>
      <c r="B18" s="238">
        <f>SUM(B15:B17)</f>
        <v>564219.64033880958</v>
      </c>
      <c r="C18" s="238">
        <f t="shared" ref="C18:E18" si="3">SUM(C15:C17)</f>
        <v>210613.83521095445</v>
      </c>
      <c r="D18" s="238">
        <f t="shared" si="3"/>
        <v>3798412.6995075741</v>
      </c>
      <c r="E18" s="238">
        <f t="shared" si="3"/>
        <v>4573246.1750573376</v>
      </c>
    </row>
    <row r="20" spans="1:7" ht="20.25" customHeight="1" x14ac:dyDescent="0.35">
      <c r="A20" s="449" t="s">
        <v>55</v>
      </c>
      <c r="B20" s="459">
        <v>2023</v>
      </c>
      <c r="C20" s="459"/>
      <c r="D20" s="459"/>
      <c r="E20" s="459"/>
    </row>
    <row r="21" spans="1:7" ht="20.25" customHeight="1" x14ac:dyDescent="0.35">
      <c r="A21" s="451"/>
      <c r="B21" s="225" t="s">
        <v>357</v>
      </c>
      <c r="C21" s="225" t="s">
        <v>358</v>
      </c>
      <c r="D21" s="225" t="s">
        <v>359</v>
      </c>
      <c r="E21" s="225" t="s">
        <v>311</v>
      </c>
    </row>
    <row r="22" spans="1:7" ht="14.5" customHeight="1" x14ac:dyDescent="0.35">
      <c r="A22" s="234" t="s">
        <v>66</v>
      </c>
      <c r="B22" s="235">
        <v>530279.22331892804</v>
      </c>
      <c r="C22" s="235">
        <v>238341.640958809</v>
      </c>
      <c r="D22" s="235">
        <v>3229429.4609404802</v>
      </c>
      <c r="E22" s="235">
        <f>SUM(B22:D22)</f>
        <v>3998050.3252182174</v>
      </c>
    </row>
    <row r="23" spans="1:7" ht="14.5" customHeight="1" x14ac:dyDescent="0.35">
      <c r="A23" s="234" t="s">
        <v>127</v>
      </c>
      <c r="B23" s="235">
        <v>41188.852279098202</v>
      </c>
      <c r="C23" s="235">
        <v>29926.624267658401</v>
      </c>
      <c r="D23" s="235">
        <v>411554.062694297</v>
      </c>
      <c r="E23" s="235">
        <f t="shared" ref="E23:E24" si="4">SUM(B23:D23)</f>
        <v>482669.53924105363</v>
      </c>
    </row>
    <row r="24" spans="1:7" ht="14.5" customHeight="1" x14ac:dyDescent="0.35">
      <c r="A24" s="234" t="s">
        <v>173</v>
      </c>
      <c r="B24" s="235">
        <v>29099.267445097201</v>
      </c>
      <c r="C24" s="235">
        <v>286.86371047776498</v>
      </c>
      <c r="D24" s="235">
        <v>249028.15170487299</v>
      </c>
      <c r="E24" s="235">
        <f t="shared" si="4"/>
        <v>278414.28286044794</v>
      </c>
    </row>
    <row r="25" spans="1:7" ht="14.5" customHeight="1" x14ac:dyDescent="0.35">
      <c r="A25" s="237" t="s">
        <v>328</v>
      </c>
      <c r="B25" s="238">
        <f>SUM(B22:B24)</f>
        <v>600567.34304312349</v>
      </c>
      <c r="C25" s="238">
        <f t="shared" ref="C25:E25" si="5">SUM(C22:C24)</f>
        <v>268555.12893694517</v>
      </c>
      <c r="D25" s="238">
        <f t="shared" si="5"/>
        <v>3890011.6753396504</v>
      </c>
      <c r="E25" s="238">
        <f t="shared" si="5"/>
        <v>4759134.1473197183</v>
      </c>
    </row>
    <row r="26" spans="1:7" ht="15" customHeight="1" x14ac:dyDescent="0.45">
      <c r="A26" s="78"/>
    </row>
    <row r="27" spans="1:7" ht="20.25" customHeight="1" x14ac:dyDescent="0.35">
      <c r="A27" s="449" t="s">
        <v>55</v>
      </c>
      <c r="B27" s="456">
        <v>2022</v>
      </c>
      <c r="C27" s="457"/>
      <c r="D27" s="457"/>
      <c r="E27" s="458"/>
    </row>
    <row r="28" spans="1:7" ht="20.25" customHeight="1" x14ac:dyDescent="0.35">
      <c r="A28" s="451"/>
      <c r="B28" s="225" t="s">
        <v>357</v>
      </c>
      <c r="C28" s="225" t="s">
        <v>358</v>
      </c>
      <c r="D28" s="225" t="s">
        <v>359</v>
      </c>
      <c r="E28" s="225" t="s">
        <v>311</v>
      </c>
    </row>
    <row r="29" spans="1:7" ht="14.5" x14ac:dyDescent="0.35">
      <c r="A29" s="234" t="s">
        <v>66</v>
      </c>
      <c r="B29" s="235">
        <v>527501</v>
      </c>
      <c r="C29" s="235">
        <v>283398</v>
      </c>
      <c r="D29" s="235">
        <v>3102214</v>
      </c>
      <c r="E29" s="235">
        <f>SUM(B29:D29)</f>
        <v>3913113</v>
      </c>
    </row>
    <row r="30" spans="1:7" ht="14.5" x14ac:dyDescent="0.35">
      <c r="A30" s="234" t="s">
        <v>127</v>
      </c>
      <c r="B30" s="235">
        <v>49006</v>
      </c>
      <c r="C30" s="235">
        <v>49572</v>
      </c>
      <c r="D30" s="235">
        <v>433082</v>
      </c>
      <c r="E30" s="235">
        <f t="shared" ref="E30:E31" si="6">SUM(B30:D30)</f>
        <v>531660</v>
      </c>
    </row>
    <row r="31" spans="1:7" ht="14.5" x14ac:dyDescent="0.35">
      <c r="A31" s="234" t="s">
        <v>173</v>
      </c>
      <c r="B31" s="235">
        <v>26813</v>
      </c>
      <c r="C31" s="236">
        <v>187</v>
      </c>
      <c r="D31" s="235">
        <v>196624</v>
      </c>
      <c r="E31" s="235">
        <f t="shared" si="6"/>
        <v>223624</v>
      </c>
    </row>
    <row r="32" spans="1:7" ht="14.5" x14ac:dyDescent="0.35">
      <c r="A32" s="237" t="s">
        <v>328</v>
      </c>
      <c r="B32" s="238">
        <f>SUM(B29:B31)</f>
        <v>603320</v>
      </c>
      <c r="C32" s="238">
        <f>SUM(C29:C31)</f>
        <v>333157</v>
      </c>
      <c r="D32" s="238">
        <f>SUM(D29:D31)</f>
        <v>3731920</v>
      </c>
      <c r="E32" s="238">
        <f>SUM(E29:E31)</f>
        <v>4668397</v>
      </c>
    </row>
    <row r="34" spans="1:5" ht="20.25" customHeight="1" x14ac:dyDescent="0.35">
      <c r="A34" s="449" t="s">
        <v>55</v>
      </c>
      <c r="B34" s="456">
        <v>2021</v>
      </c>
      <c r="C34" s="457"/>
      <c r="D34" s="457"/>
      <c r="E34" s="458"/>
    </row>
    <row r="35" spans="1:5" ht="20.25" customHeight="1" x14ac:dyDescent="0.35">
      <c r="A35" s="451"/>
      <c r="B35" s="225" t="s">
        <v>357</v>
      </c>
      <c r="C35" s="225" t="s">
        <v>358</v>
      </c>
      <c r="D35" s="225" t="s">
        <v>359</v>
      </c>
      <c r="E35" s="225" t="s">
        <v>311</v>
      </c>
    </row>
    <row r="36" spans="1:5" ht="14.5" x14ac:dyDescent="0.35">
      <c r="A36" s="234" t="s">
        <v>66</v>
      </c>
      <c r="B36" s="235">
        <v>531498</v>
      </c>
      <c r="C36" s="235">
        <v>311529</v>
      </c>
      <c r="D36" s="235">
        <v>3262151</v>
      </c>
      <c r="E36" s="235">
        <v>4105178</v>
      </c>
    </row>
    <row r="37" spans="1:5" ht="14.5" x14ac:dyDescent="0.35">
      <c r="A37" s="234" t="s">
        <v>127</v>
      </c>
      <c r="B37" s="235">
        <v>48627</v>
      </c>
      <c r="C37" s="235">
        <v>50104</v>
      </c>
      <c r="D37" s="235">
        <v>461750</v>
      </c>
      <c r="E37" s="235">
        <v>560481</v>
      </c>
    </row>
    <row r="38" spans="1:5" ht="14.5" x14ac:dyDescent="0.35">
      <c r="A38" s="234" t="s">
        <v>173</v>
      </c>
      <c r="B38" s="235">
        <v>26193</v>
      </c>
      <c r="C38" s="235">
        <v>2118</v>
      </c>
      <c r="D38" s="235">
        <v>237161</v>
      </c>
      <c r="E38" s="235">
        <v>265472</v>
      </c>
    </row>
    <row r="39" spans="1:5" ht="14.5" x14ac:dyDescent="0.35">
      <c r="A39" s="237" t="s">
        <v>328</v>
      </c>
      <c r="B39" s="238">
        <v>606319</v>
      </c>
      <c r="C39" s="238">
        <v>363751</v>
      </c>
      <c r="D39" s="238">
        <v>3961062</v>
      </c>
      <c r="E39" s="238">
        <v>4931131</v>
      </c>
    </row>
    <row r="41" spans="1:5" ht="20.25" customHeight="1" x14ac:dyDescent="0.35">
      <c r="A41" s="449" t="s">
        <v>55</v>
      </c>
      <c r="B41" s="459">
        <v>2020</v>
      </c>
      <c r="C41" s="459"/>
      <c r="D41" s="459"/>
      <c r="E41" s="459"/>
    </row>
    <row r="42" spans="1:5" ht="20.25" customHeight="1" x14ac:dyDescent="0.35">
      <c r="A42" s="451"/>
      <c r="B42" s="225" t="s">
        <v>357</v>
      </c>
      <c r="C42" s="225" t="s">
        <v>358</v>
      </c>
      <c r="D42" s="225" t="s">
        <v>359</v>
      </c>
      <c r="E42" s="225" t="s">
        <v>311</v>
      </c>
    </row>
    <row r="43" spans="1:5" ht="14.5" x14ac:dyDescent="0.35">
      <c r="A43" s="234" t="s">
        <v>363</v>
      </c>
      <c r="B43" s="235">
        <v>332346</v>
      </c>
      <c r="C43" s="235">
        <v>545543</v>
      </c>
      <c r="D43" s="235">
        <v>4152845</v>
      </c>
      <c r="E43" s="235">
        <v>5030734</v>
      </c>
    </row>
    <row r="44" spans="1:5" ht="14.5" x14ac:dyDescent="0.35">
      <c r="A44" s="234" t="s">
        <v>127</v>
      </c>
      <c r="B44" s="235">
        <v>40860</v>
      </c>
      <c r="C44" s="235">
        <v>51441</v>
      </c>
      <c r="D44" s="235">
        <v>436069</v>
      </c>
      <c r="E44" s="235">
        <v>528370</v>
      </c>
    </row>
    <row r="45" spans="1:5" ht="14.5" x14ac:dyDescent="0.35">
      <c r="A45" s="234" t="s">
        <v>173</v>
      </c>
      <c r="B45" s="235">
        <v>23776</v>
      </c>
      <c r="C45" s="235">
        <v>18809</v>
      </c>
      <c r="D45" s="235">
        <v>229892</v>
      </c>
      <c r="E45" s="235">
        <v>272477</v>
      </c>
    </row>
    <row r="46" spans="1:5" ht="14.5" x14ac:dyDescent="0.35">
      <c r="A46" s="234" t="s">
        <v>364</v>
      </c>
      <c r="B46" s="235">
        <v>1044</v>
      </c>
      <c r="C46" s="235">
        <v>4110</v>
      </c>
      <c r="D46" s="235">
        <v>22013</v>
      </c>
      <c r="E46" s="235">
        <v>27168</v>
      </c>
    </row>
    <row r="47" spans="1:5" ht="14.5" x14ac:dyDescent="0.35">
      <c r="A47" s="237" t="s">
        <v>328</v>
      </c>
      <c r="B47" s="238">
        <v>398026</v>
      </c>
      <c r="C47" s="238">
        <v>619903</v>
      </c>
      <c r="D47" s="238">
        <v>4840820</v>
      </c>
      <c r="E47" s="238">
        <v>5858749</v>
      </c>
    </row>
    <row r="49" spans="1:5" ht="20.25" customHeight="1" x14ac:dyDescent="0.35">
      <c r="A49" s="449" t="s">
        <v>55</v>
      </c>
      <c r="B49" s="459">
        <v>2019</v>
      </c>
      <c r="C49" s="459"/>
      <c r="D49" s="459"/>
      <c r="E49" s="459"/>
    </row>
    <row r="50" spans="1:5" ht="20.25" customHeight="1" x14ac:dyDescent="0.35">
      <c r="A50" s="451"/>
      <c r="B50" s="225" t="s">
        <v>357</v>
      </c>
      <c r="C50" s="225" t="s">
        <v>358</v>
      </c>
      <c r="D50" s="225" t="s">
        <v>359</v>
      </c>
      <c r="E50" s="225" t="s">
        <v>311</v>
      </c>
    </row>
    <row r="51" spans="1:5" ht="15" customHeight="1" x14ac:dyDescent="0.35">
      <c r="A51" s="184" t="s">
        <v>63</v>
      </c>
      <c r="B51" s="185">
        <v>58507</v>
      </c>
      <c r="C51" s="185">
        <v>2907</v>
      </c>
      <c r="D51" s="185">
        <v>280217</v>
      </c>
      <c r="E51" s="185">
        <v>341631</v>
      </c>
    </row>
    <row r="52" spans="1:5" ht="15" customHeight="1" x14ac:dyDescent="0.35">
      <c r="A52" s="17" t="s">
        <v>365</v>
      </c>
      <c r="B52" s="18">
        <v>275059</v>
      </c>
      <c r="C52" s="18">
        <v>557157</v>
      </c>
      <c r="D52" s="18">
        <v>3463416</v>
      </c>
      <c r="E52" s="18">
        <v>4295631</v>
      </c>
    </row>
    <row r="53" spans="1:5" ht="15" customHeight="1" x14ac:dyDescent="0.35">
      <c r="A53" s="17" t="s">
        <v>366</v>
      </c>
      <c r="B53" s="18">
        <v>40415</v>
      </c>
      <c r="C53" s="18">
        <v>53167</v>
      </c>
      <c r="D53" s="18">
        <v>524219</v>
      </c>
      <c r="E53" s="18">
        <v>617801</v>
      </c>
    </row>
    <row r="54" spans="1:5" ht="15" customHeight="1" x14ac:dyDescent="0.35">
      <c r="A54" s="17" t="s">
        <v>367</v>
      </c>
      <c r="B54" s="18">
        <v>31250</v>
      </c>
      <c r="C54" s="18">
        <v>16607</v>
      </c>
      <c r="D54" s="18">
        <v>274460</v>
      </c>
      <c r="E54" s="18">
        <v>322316</v>
      </c>
    </row>
    <row r="55" spans="1:5" ht="15" customHeight="1" x14ac:dyDescent="0.35">
      <c r="A55" s="17" t="s">
        <v>364</v>
      </c>
      <c r="B55" s="18">
        <v>1146</v>
      </c>
      <c r="C55" s="18">
        <v>4298</v>
      </c>
      <c r="D55" s="18">
        <v>25278</v>
      </c>
      <c r="E55" s="18">
        <v>30722</v>
      </c>
    </row>
    <row r="56" spans="1:5" ht="15" customHeight="1" x14ac:dyDescent="0.35">
      <c r="A56" s="216" t="s">
        <v>328</v>
      </c>
      <c r="B56" s="217">
        <v>406377</v>
      </c>
      <c r="C56" s="217">
        <v>634136</v>
      </c>
      <c r="D56" s="217">
        <v>4567589</v>
      </c>
      <c r="E56" s="217">
        <v>5608102</v>
      </c>
    </row>
    <row r="58" spans="1:5" ht="20.25" customHeight="1" x14ac:dyDescent="0.35">
      <c r="A58" s="449" t="s">
        <v>55</v>
      </c>
      <c r="B58" s="459">
        <v>2018</v>
      </c>
      <c r="C58" s="459"/>
      <c r="D58" s="459"/>
      <c r="E58" s="459"/>
    </row>
    <row r="59" spans="1:5" ht="20.25" customHeight="1" x14ac:dyDescent="0.35">
      <c r="A59" s="451"/>
      <c r="B59" s="225" t="s">
        <v>357</v>
      </c>
      <c r="C59" s="225" t="s">
        <v>358</v>
      </c>
      <c r="D59" s="225" t="s">
        <v>359</v>
      </c>
      <c r="E59" s="225" t="s">
        <v>311</v>
      </c>
    </row>
    <row r="60" spans="1:5" ht="15" customHeight="1" x14ac:dyDescent="0.35">
      <c r="A60" s="184" t="s">
        <v>63</v>
      </c>
      <c r="B60" s="185">
        <v>63407</v>
      </c>
      <c r="C60" s="185">
        <v>3798</v>
      </c>
      <c r="D60" s="185">
        <v>299287</v>
      </c>
      <c r="E60" s="185">
        <v>366493</v>
      </c>
    </row>
    <row r="61" spans="1:5" ht="15" customHeight="1" x14ac:dyDescent="0.35">
      <c r="A61" s="17" t="s">
        <v>365</v>
      </c>
      <c r="B61" s="18">
        <v>295896</v>
      </c>
      <c r="C61" s="18">
        <v>587833</v>
      </c>
      <c r="D61" s="18">
        <v>3753905</v>
      </c>
      <c r="E61" s="18">
        <v>4637634</v>
      </c>
    </row>
    <row r="62" spans="1:5" ht="15" customHeight="1" x14ac:dyDescent="0.35">
      <c r="A62" s="17" t="s">
        <v>366</v>
      </c>
      <c r="B62" s="18">
        <v>41641</v>
      </c>
      <c r="C62" s="18">
        <v>61879</v>
      </c>
      <c r="D62" s="18">
        <v>523029</v>
      </c>
      <c r="E62" s="18">
        <v>626548</v>
      </c>
    </row>
    <row r="63" spans="1:5" ht="15" customHeight="1" x14ac:dyDescent="0.35">
      <c r="A63" s="17" t="s">
        <v>367</v>
      </c>
      <c r="B63" s="18">
        <v>34465</v>
      </c>
      <c r="C63" s="18">
        <v>25555</v>
      </c>
      <c r="D63" s="18">
        <v>327228</v>
      </c>
      <c r="E63" s="18">
        <v>387248</v>
      </c>
    </row>
    <row r="64" spans="1:5" ht="15" customHeight="1" x14ac:dyDescent="0.35">
      <c r="A64" s="17" t="s">
        <v>364</v>
      </c>
      <c r="B64" s="18">
        <v>1049</v>
      </c>
      <c r="C64" s="18">
        <v>4784</v>
      </c>
      <c r="D64" s="18">
        <v>32445</v>
      </c>
      <c r="E64" s="18">
        <v>38278</v>
      </c>
    </row>
    <row r="65" spans="1:5" ht="15" customHeight="1" x14ac:dyDescent="0.35">
      <c r="A65" s="216" t="s">
        <v>328</v>
      </c>
      <c r="B65" s="217">
        <v>436457</v>
      </c>
      <c r="C65" s="217">
        <v>683850</v>
      </c>
      <c r="D65" s="217">
        <v>4935894</v>
      </c>
      <c r="E65" s="217">
        <v>6056201</v>
      </c>
    </row>
    <row r="67" spans="1:5" ht="20.25" customHeight="1" x14ac:dyDescent="0.35">
      <c r="A67" s="449" t="s">
        <v>55</v>
      </c>
      <c r="B67" s="459">
        <v>2017</v>
      </c>
      <c r="C67" s="459"/>
      <c r="D67" s="459"/>
      <c r="E67" s="459"/>
    </row>
    <row r="68" spans="1:5" ht="20.25" customHeight="1" x14ac:dyDescent="0.35">
      <c r="A68" s="451"/>
      <c r="B68" s="225" t="s">
        <v>357</v>
      </c>
      <c r="C68" s="225" t="s">
        <v>358</v>
      </c>
      <c r="D68" s="225" t="s">
        <v>359</v>
      </c>
      <c r="E68" s="225" t="s">
        <v>311</v>
      </c>
    </row>
    <row r="69" spans="1:5" ht="15" customHeight="1" x14ac:dyDescent="0.35">
      <c r="A69" s="184" t="s">
        <v>63</v>
      </c>
      <c r="B69" s="185">
        <v>63107</v>
      </c>
      <c r="C69" s="185">
        <v>3693</v>
      </c>
      <c r="D69" s="185">
        <v>294704</v>
      </c>
      <c r="E69" s="185">
        <v>361504</v>
      </c>
    </row>
    <row r="70" spans="1:5" ht="15" customHeight="1" x14ac:dyDescent="0.35">
      <c r="A70" s="17" t="s">
        <v>365</v>
      </c>
      <c r="B70" s="18">
        <v>304108</v>
      </c>
      <c r="C70" s="18">
        <v>593636</v>
      </c>
      <c r="D70" s="18">
        <v>4061767</v>
      </c>
      <c r="E70" s="18">
        <v>4959511</v>
      </c>
    </row>
    <row r="71" spans="1:5" ht="15" customHeight="1" x14ac:dyDescent="0.35">
      <c r="A71" s="17" t="s">
        <v>366</v>
      </c>
      <c r="B71" s="18">
        <v>42966</v>
      </c>
      <c r="C71" s="18">
        <v>63403</v>
      </c>
      <c r="D71" s="18">
        <v>519225</v>
      </c>
      <c r="E71" s="18">
        <v>625595</v>
      </c>
    </row>
    <row r="72" spans="1:5" ht="15" customHeight="1" x14ac:dyDescent="0.35">
      <c r="A72" s="17" t="s">
        <v>367</v>
      </c>
      <c r="B72" s="18">
        <v>37202</v>
      </c>
      <c r="C72" s="18">
        <v>27005</v>
      </c>
      <c r="D72" s="18">
        <v>339289</v>
      </c>
      <c r="E72" s="18">
        <v>403496</v>
      </c>
    </row>
    <row r="73" spans="1:5" ht="15" customHeight="1" x14ac:dyDescent="0.35">
      <c r="A73" s="17" t="s">
        <v>364</v>
      </c>
      <c r="B73" s="19">
        <v>657</v>
      </c>
      <c r="C73" s="18">
        <v>4310</v>
      </c>
      <c r="D73" s="18">
        <v>24670</v>
      </c>
      <c r="E73" s="18">
        <v>29637</v>
      </c>
    </row>
    <row r="74" spans="1:5" ht="15" customHeight="1" x14ac:dyDescent="0.35">
      <c r="A74" s="216" t="s">
        <v>328</v>
      </c>
      <c r="B74" s="217">
        <v>448040</v>
      </c>
      <c r="C74" s="217">
        <v>692047</v>
      </c>
      <c r="D74" s="217">
        <v>5239655</v>
      </c>
      <c r="E74" s="217">
        <v>6379742</v>
      </c>
    </row>
    <row r="76" spans="1:5" ht="20.25" customHeight="1" x14ac:dyDescent="0.35">
      <c r="A76" s="449" t="s">
        <v>55</v>
      </c>
      <c r="B76" s="459">
        <v>2016</v>
      </c>
      <c r="C76" s="459"/>
      <c r="D76" s="459"/>
      <c r="E76" s="459"/>
    </row>
    <row r="77" spans="1:5" ht="20.25" customHeight="1" x14ac:dyDescent="0.35">
      <c r="A77" s="451"/>
      <c r="B77" s="225" t="s">
        <v>357</v>
      </c>
      <c r="C77" s="225" t="s">
        <v>358</v>
      </c>
      <c r="D77" s="225" t="s">
        <v>359</v>
      </c>
      <c r="E77" s="225" t="s">
        <v>311</v>
      </c>
    </row>
    <row r="78" spans="1:5" ht="15" customHeight="1" x14ac:dyDescent="0.35">
      <c r="A78" s="184" t="s">
        <v>63</v>
      </c>
      <c r="B78" s="185">
        <v>67658</v>
      </c>
      <c r="C78" s="185">
        <v>4442</v>
      </c>
      <c r="D78" s="185">
        <v>287373</v>
      </c>
      <c r="E78" s="185">
        <v>359473</v>
      </c>
    </row>
    <row r="79" spans="1:5" ht="15" customHeight="1" x14ac:dyDescent="0.35">
      <c r="A79" s="17" t="s">
        <v>365</v>
      </c>
      <c r="B79" s="18">
        <v>319406</v>
      </c>
      <c r="C79" s="18">
        <v>765899</v>
      </c>
      <c r="D79" s="18">
        <v>4343159</v>
      </c>
      <c r="E79" s="18">
        <v>5428464</v>
      </c>
    </row>
    <row r="80" spans="1:5" ht="15" customHeight="1" x14ac:dyDescent="0.35">
      <c r="A80" s="17" t="s">
        <v>366</v>
      </c>
      <c r="B80" s="18">
        <v>53540</v>
      </c>
      <c r="C80" s="18">
        <v>61981</v>
      </c>
      <c r="D80" s="18">
        <v>483804</v>
      </c>
      <c r="E80" s="18">
        <v>599325</v>
      </c>
    </row>
    <row r="81" spans="1:7" ht="15" customHeight="1" x14ac:dyDescent="0.35">
      <c r="A81" s="17" t="s">
        <v>367</v>
      </c>
      <c r="B81" s="18">
        <v>39429</v>
      </c>
      <c r="C81" s="18">
        <v>33298</v>
      </c>
      <c r="D81" s="18">
        <v>344969</v>
      </c>
      <c r="E81" s="18">
        <v>417696</v>
      </c>
    </row>
    <row r="82" spans="1:7" ht="15" customHeight="1" x14ac:dyDescent="0.35">
      <c r="A82" s="216" t="s">
        <v>328</v>
      </c>
      <c r="B82" s="217">
        <v>480034</v>
      </c>
      <c r="C82" s="217">
        <v>865619</v>
      </c>
      <c r="D82" s="217">
        <v>5459305</v>
      </c>
      <c r="E82" s="217">
        <v>6804957</v>
      </c>
    </row>
    <row r="84" spans="1:7" ht="20.25" customHeight="1" x14ac:dyDescent="0.35">
      <c r="A84" s="449" t="s">
        <v>55</v>
      </c>
      <c r="B84" s="459" t="s">
        <v>368</v>
      </c>
      <c r="C84" s="459"/>
      <c r="D84" s="459"/>
      <c r="E84" s="459"/>
      <c r="G84" s="168" t="s">
        <v>369</v>
      </c>
    </row>
    <row r="85" spans="1:7" ht="20.25" customHeight="1" x14ac:dyDescent="0.35">
      <c r="A85" s="451"/>
      <c r="B85" s="225" t="s">
        <v>357</v>
      </c>
      <c r="C85" s="225" t="s">
        <v>358</v>
      </c>
      <c r="D85" s="225" t="s">
        <v>359</v>
      </c>
      <c r="E85" s="225" t="s">
        <v>311</v>
      </c>
    </row>
    <row r="86" spans="1:7" ht="15" customHeight="1" x14ac:dyDescent="0.35">
      <c r="A86" s="234" t="s">
        <v>66</v>
      </c>
      <c r="B86" s="235">
        <v>388102.60116917721</v>
      </c>
      <c r="C86" s="235">
        <v>736834.85258808511</v>
      </c>
      <c r="D86" s="235">
        <v>4598880.6923478888</v>
      </c>
      <c r="E86" s="235">
        <f>SUM(B86:D86)</f>
        <v>5723818.1461051516</v>
      </c>
    </row>
    <row r="87" spans="1:7" ht="15" customHeight="1" x14ac:dyDescent="0.35">
      <c r="A87" s="234" t="s">
        <v>127</v>
      </c>
      <c r="B87" s="235">
        <v>55616.792866482603</v>
      </c>
      <c r="C87" s="235">
        <v>61980.769869329371</v>
      </c>
      <c r="D87" s="235">
        <v>461979.12334951886</v>
      </c>
      <c r="E87" s="235">
        <f t="shared" ref="E87:E88" si="7">SUM(B87:D87)</f>
        <v>579576.68608533079</v>
      </c>
    </row>
    <row r="88" spans="1:7" ht="15" customHeight="1" x14ac:dyDescent="0.35">
      <c r="A88" s="234" t="s">
        <v>173</v>
      </c>
      <c r="B88" s="235">
        <v>44348.839492528619</v>
      </c>
      <c r="C88" s="235">
        <v>35051.95952557218</v>
      </c>
      <c r="D88" s="235">
        <v>342489.3023149817</v>
      </c>
      <c r="E88" s="235">
        <f t="shared" si="7"/>
        <v>421890.10133308254</v>
      </c>
    </row>
    <row r="89" spans="1:7" ht="15" customHeight="1" x14ac:dyDescent="0.35">
      <c r="A89" s="237" t="s">
        <v>328</v>
      </c>
      <c r="B89" s="238">
        <f>SUM(B86:B88)</f>
        <v>488068.23352818849</v>
      </c>
      <c r="C89" s="238">
        <f t="shared" ref="C89:E89" si="8">SUM(C86:C88)</f>
        <v>833867.58198298665</v>
      </c>
      <c r="D89" s="238">
        <f t="shared" si="8"/>
        <v>5403349.1180123892</v>
      </c>
      <c r="E89" s="238">
        <f t="shared" si="8"/>
        <v>6725284.9335235646</v>
      </c>
    </row>
    <row r="91" spans="1:7" ht="20.25" customHeight="1" x14ac:dyDescent="0.35">
      <c r="A91" s="449" t="s">
        <v>55</v>
      </c>
      <c r="B91" s="459" t="s">
        <v>370</v>
      </c>
      <c r="C91" s="459"/>
      <c r="D91" s="459"/>
      <c r="E91" s="459"/>
      <c r="G91" s="168" t="s">
        <v>369</v>
      </c>
    </row>
    <row r="92" spans="1:7" ht="20.25" customHeight="1" x14ac:dyDescent="0.35">
      <c r="A92" s="451"/>
      <c r="B92" s="225" t="s">
        <v>357</v>
      </c>
      <c r="C92" s="225" t="s">
        <v>358</v>
      </c>
      <c r="D92" s="225" t="s">
        <v>359</v>
      </c>
      <c r="E92" s="225" t="s">
        <v>311</v>
      </c>
    </row>
    <row r="93" spans="1:7" ht="15" customHeight="1" x14ac:dyDescent="0.35">
      <c r="A93" s="234" t="s">
        <v>66</v>
      </c>
      <c r="B93" s="235">
        <v>387989.09288410289</v>
      </c>
      <c r="C93" s="235">
        <v>736834.85258808534</v>
      </c>
      <c r="D93" s="235">
        <v>4468154.8788025966</v>
      </c>
      <c r="E93" s="235">
        <f>SUM(B93:D93)</f>
        <v>5592978.8242747849</v>
      </c>
      <c r="G93" s="168"/>
    </row>
    <row r="94" spans="1:7" ht="15" customHeight="1" x14ac:dyDescent="0.35">
      <c r="A94" s="234" t="s">
        <v>127</v>
      </c>
      <c r="B94" s="235">
        <v>55556.278264310531</v>
      </c>
      <c r="C94" s="235">
        <v>61980.769869329328</v>
      </c>
      <c r="D94" s="235">
        <v>464719.658233947</v>
      </c>
      <c r="E94" s="235">
        <f t="shared" ref="E94:E95" si="9">SUM(B94:D94)</f>
        <v>582256.70636758686</v>
      </c>
    </row>
    <row r="95" spans="1:7" ht="15" customHeight="1" x14ac:dyDescent="0.35">
      <c r="A95" s="234" t="s">
        <v>173</v>
      </c>
      <c r="B95" s="235">
        <v>44321.883618832406</v>
      </c>
      <c r="C95" s="235">
        <v>35051.959525572202</v>
      </c>
      <c r="D95" s="235">
        <v>357397.66069827467</v>
      </c>
      <c r="E95" s="235">
        <f t="shared" si="9"/>
        <v>436771.50384267932</v>
      </c>
    </row>
    <row r="96" spans="1:7" ht="15" customHeight="1" x14ac:dyDescent="0.35">
      <c r="A96" s="237" t="s">
        <v>328</v>
      </c>
      <c r="B96" s="238">
        <f>SUM(B93:B95)</f>
        <v>487867.25476724579</v>
      </c>
      <c r="C96" s="238">
        <f t="shared" ref="C96:E96" si="10">SUM(C93:C95)</f>
        <v>833867.58198298689</v>
      </c>
      <c r="D96" s="238">
        <f t="shared" si="10"/>
        <v>5290272.1977348188</v>
      </c>
      <c r="E96" s="238">
        <f t="shared" si="10"/>
        <v>6612007.0344850514</v>
      </c>
    </row>
  </sheetData>
  <sheetProtection algorithmName="SHA-512" hashValue="yK4RCNSw4BcP9xiNDkYkNJD9Il626qBP5Dhs9okqRX+R2tjZt7sTIZxuz1346NhODrcaPq2QiWI+cZftKKoZaA==" saltValue="aEZ4jaalfDvjPcUkM90Nxg==" spinCount="100000" sheet="1" objects="1" scenarios="1"/>
  <mergeCells count="24">
    <mergeCell ref="A41:A42"/>
    <mergeCell ref="B41:E41"/>
    <mergeCell ref="A6:A7"/>
    <mergeCell ref="B6:E6"/>
    <mergeCell ref="A13:A14"/>
    <mergeCell ref="B13:E13"/>
    <mergeCell ref="A20:A21"/>
    <mergeCell ref="B20:E20"/>
    <mergeCell ref="B27:E27"/>
    <mergeCell ref="A27:A28"/>
    <mergeCell ref="A91:A92"/>
    <mergeCell ref="B91:E91"/>
    <mergeCell ref="A76:A77"/>
    <mergeCell ref="B76:E76"/>
    <mergeCell ref="A49:A50"/>
    <mergeCell ref="B49:E49"/>
    <mergeCell ref="A58:A59"/>
    <mergeCell ref="B58:E58"/>
    <mergeCell ref="A84:A85"/>
    <mergeCell ref="B84:E84"/>
    <mergeCell ref="A67:A68"/>
    <mergeCell ref="B67:E67"/>
    <mergeCell ref="A34:A35"/>
    <mergeCell ref="B34:E3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44D15-D904-41E0-ABC7-BF5A70848466}">
  <sheetPr>
    <tabColor theme="4" tint="0.39997558519241921"/>
  </sheetPr>
  <dimension ref="A2:L34"/>
  <sheetViews>
    <sheetView zoomScaleNormal="100" workbookViewId="0">
      <selection activeCell="A4" sqref="A4"/>
    </sheetView>
  </sheetViews>
  <sheetFormatPr defaultRowHeight="14.5" x14ac:dyDescent="0.35"/>
  <cols>
    <col min="1" max="1" width="30.54296875" customWidth="1"/>
    <col min="2" max="11" width="13.7265625" customWidth="1"/>
    <col min="12" max="12" width="36.54296875" customWidth="1"/>
  </cols>
  <sheetData>
    <row r="2" spans="1:12" x14ac:dyDescent="0.35">
      <c r="B2" s="1" t="s">
        <v>50</v>
      </c>
    </row>
    <row r="3" spans="1:12" ht="17" x14ac:dyDescent="0.4">
      <c r="B3" s="288" t="s">
        <v>3</v>
      </c>
      <c r="D3" s="59" t="str">
        <f>'0. Table of Contents'!B4</f>
        <v>Last updated: 2026-07-06</v>
      </c>
    </row>
    <row r="5" spans="1:12" ht="20.149999999999999" customHeight="1" x14ac:dyDescent="0.55000000000000004">
      <c r="A5" s="21" t="s">
        <v>371</v>
      </c>
    </row>
    <row r="6" spans="1:12" ht="25" customHeight="1" x14ac:dyDescent="0.35">
      <c r="A6" s="99" t="s">
        <v>372</v>
      </c>
      <c r="B6" s="183">
        <v>2016</v>
      </c>
      <c r="C6" s="183">
        <v>2017</v>
      </c>
      <c r="D6" s="183">
        <v>2018</v>
      </c>
      <c r="E6" s="183">
        <v>2019</v>
      </c>
      <c r="F6" s="183">
        <v>2020</v>
      </c>
      <c r="G6" s="183">
        <v>2021</v>
      </c>
      <c r="H6" s="183">
        <v>2022</v>
      </c>
      <c r="I6" s="183">
        <v>2023</v>
      </c>
      <c r="J6" s="183">
        <v>2024</v>
      </c>
      <c r="K6" s="183">
        <v>2025</v>
      </c>
    </row>
    <row r="7" spans="1:12" x14ac:dyDescent="0.35">
      <c r="A7" s="186" t="s">
        <v>373</v>
      </c>
      <c r="B7" s="185">
        <v>480267</v>
      </c>
      <c r="C7" s="185">
        <v>468501</v>
      </c>
      <c r="D7" s="185">
        <v>444909</v>
      </c>
      <c r="E7" s="185">
        <v>427256</v>
      </c>
      <c r="F7" s="185">
        <v>498251</v>
      </c>
      <c r="G7" s="185">
        <v>383244</v>
      </c>
      <c r="H7" s="185">
        <v>361172.69336647628</v>
      </c>
      <c r="I7" s="185">
        <v>395187.999850947</v>
      </c>
      <c r="J7" s="185">
        <v>371319.61342727701</v>
      </c>
      <c r="K7" s="18">
        <v>240690.29398789001</v>
      </c>
    </row>
    <row r="8" spans="1:12" x14ac:dyDescent="0.35">
      <c r="A8" s="15" t="s">
        <v>374</v>
      </c>
      <c r="B8" s="18">
        <v>573295</v>
      </c>
      <c r="C8" s="18">
        <v>540478</v>
      </c>
      <c r="D8" s="18">
        <v>535144</v>
      </c>
      <c r="E8" s="18">
        <v>532684</v>
      </c>
      <c r="F8" s="18">
        <v>532452</v>
      </c>
      <c r="G8" s="18">
        <v>454755</v>
      </c>
      <c r="H8" s="18">
        <v>435876.56390970707</v>
      </c>
      <c r="I8" s="18">
        <v>432320.47929243202</v>
      </c>
      <c r="J8" s="18">
        <v>396946.38235558599</v>
      </c>
      <c r="K8" s="18">
        <v>353402.13629432302</v>
      </c>
    </row>
    <row r="9" spans="1:12" x14ac:dyDescent="0.35">
      <c r="A9" s="15" t="s">
        <v>375</v>
      </c>
      <c r="B9" s="18">
        <v>1101751</v>
      </c>
      <c r="C9" s="18">
        <v>925933</v>
      </c>
      <c r="D9" s="18">
        <v>874352</v>
      </c>
      <c r="E9" s="18">
        <v>807091</v>
      </c>
      <c r="F9" s="18">
        <v>780674</v>
      </c>
      <c r="G9" s="18">
        <v>727347</v>
      </c>
      <c r="H9" s="18">
        <v>698162</v>
      </c>
      <c r="I9" s="18">
        <v>708262.30293848598</v>
      </c>
      <c r="J9" s="18">
        <v>685876.039997563</v>
      </c>
      <c r="K9" s="18">
        <v>615091.83014895301</v>
      </c>
    </row>
    <row r="10" spans="1:12" x14ac:dyDescent="0.35">
      <c r="A10" s="15" t="s">
        <v>376</v>
      </c>
      <c r="B10" s="18">
        <v>2475821</v>
      </c>
      <c r="C10" s="18">
        <v>2435828</v>
      </c>
      <c r="D10" s="18">
        <v>2330126</v>
      </c>
      <c r="E10" s="18">
        <v>2109812</v>
      </c>
      <c r="F10" s="18">
        <v>2411645</v>
      </c>
      <c r="G10" s="18">
        <v>1804527</v>
      </c>
      <c r="H10" s="18">
        <v>1690003.2277755465</v>
      </c>
      <c r="I10" s="18">
        <v>1824998.36849061</v>
      </c>
      <c r="J10" s="18">
        <v>1837221.5409747399</v>
      </c>
      <c r="K10" s="18">
        <v>1742125.4244953101</v>
      </c>
    </row>
    <row r="11" spans="1:12" x14ac:dyDescent="0.35">
      <c r="A11" s="15" t="s">
        <v>377</v>
      </c>
      <c r="B11" s="18">
        <v>795035</v>
      </c>
      <c r="C11" s="18">
        <v>802908</v>
      </c>
      <c r="D11" s="18">
        <v>720181</v>
      </c>
      <c r="E11" s="18">
        <v>684656</v>
      </c>
      <c r="F11" s="18">
        <v>652650</v>
      </c>
      <c r="G11" s="18">
        <v>678860</v>
      </c>
      <c r="H11" s="18">
        <v>634735.68450471666</v>
      </c>
      <c r="I11" s="18">
        <v>702035.11583240703</v>
      </c>
      <c r="J11" s="18">
        <v>669522.45989215095</v>
      </c>
      <c r="K11" s="18">
        <v>718179.76762909198</v>
      </c>
    </row>
    <row r="12" spans="1:12" x14ac:dyDescent="0.35">
      <c r="A12" s="15" t="s">
        <v>378</v>
      </c>
      <c r="B12" s="18">
        <v>1334025</v>
      </c>
      <c r="C12" s="18">
        <v>1174096</v>
      </c>
      <c r="D12" s="18">
        <v>1102775</v>
      </c>
      <c r="E12" s="18">
        <v>1010391</v>
      </c>
      <c r="F12" s="18">
        <v>962601</v>
      </c>
      <c r="G12" s="18">
        <v>852847</v>
      </c>
      <c r="H12" s="18">
        <v>806348.83171175374</v>
      </c>
      <c r="I12" s="18">
        <v>436563.46749250399</v>
      </c>
      <c r="J12" s="18">
        <v>398927.006258949</v>
      </c>
      <c r="K12" s="18">
        <v>354016.29018038802</v>
      </c>
    </row>
    <row r="13" spans="1:12" x14ac:dyDescent="0.35">
      <c r="A13" s="15" t="s">
        <v>117</v>
      </c>
      <c r="B13" s="18">
        <v>44764</v>
      </c>
      <c r="C13" s="18">
        <v>31999</v>
      </c>
      <c r="D13" s="18">
        <v>48713</v>
      </c>
      <c r="E13" s="18">
        <v>36211</v>
      </c>
      <c r="F13" s="18">
        <v>20476</v>
      </c>
      <c r="G13" s="18">
        <v>29551</v>
      </c>
      <c r="H13" s="18">
        <v>42098.010613748229</v>
      </c>
      <c r="I13" s="18">
        <v>259766.41342232801</v>
      </c>
      <c r="J13" s="18">
        <v>213433.13215107101</v>
      </c>
      <c r="K13" s="18">
        <v>228860.17312253299</v>
      </c>
      <c r="L13" s="168" t="s">
        <v>379</v>
      </c>
    </row>
    <row r="14" spans="1:12" x14ac:dyDescent="0.35">
      <c r="A14" s="20" t="s">
        <v>311</v>
      </c>
      <c r="B14" s="22">
        <v>6804957</v>
      </c>
      <c r="C14" s="22">
        <v>6379742</v>
      </c>
      <c r="D14" s="22">
        <v>6056201</v>
      </c>
      <c r="E14" s="22">
        <v>5608102</v>
      </c>
      <c r="F14" s="22">
        <v>5858749</v>
      </c>
      <c r="G14" s="22">
        <v>4931131</v>
      </c>
      <c r="H14" s="22">
        <f>SUM(H7:H13)</f>
        <v>4668397.0118819484</v>
      </c>
      <c r="I14" s="22">
        <f>SUM(I7:I13)</f>
        <v>4759134.1473197145</v>
      </c>
      <c r="J14" s="22">
        <f>SUM(J7:J13)</f>
        <v>4573246.1750573367</v>
      </c>
      <c r="K14" s="22">
        <f>SUM(K7:K13)</f>
        <v>4252365.9158584895</v>
      </c>
    </row>
    <row r="16" spans="1:12" ht="67" customHeight="1" x14ac:dyDescent="0.35">
      <c r="A16" s="99" t="s">
        <v>372</v>
      </c>
      <c r="B16" s="289" t="s">
        <v>368</v>
      </c>
      <c r="C16" s="168" t="s">
        <v>369</v>
      </c>
    </row>
    <row r="17" spans="1:3" x14ac:dyDescent="0.35">
      <c r="A17" s="186" t="s">
        <v>373</v>
      </c>
      <c r="B17" s="313">
        <v>534482.45651303395</v>
      </c>
    </row>
    <row r="18" spans="1:3" x14ac:dyDescent="0.35">
      <c r="A18" s="15" t="s">
        <v>374</v>
      </c>
      <c r="B18" s="314">
        <v>543381.70508818596</v>
      </c>
    </row>
    <row r="19" spans="1:3" x14ac:dyDescent="0.35">
      <c r="A19" s="15" t="s">
        <v>375</v>
      </c>
      <c r="B19" s="314">
        <v>1167445.5317333201</v>
      </c>
    </row>
    <row r="20" spans="1:3" x14ac:dyDescent="0.35">
      <c r="A20" s="15" t="s">
        <v>376</v>
      </c>
      <c r="B20" s="314">
        <v>2693180.2337233801</v>
      </c>
    </row>
    <row r="21" spans="1:3" x14ac:dyDescent="0.35">
      <c r="A21" s="15" t="s">
        <v>377</v>
      </c>
      <c r="B21" s="314">
        <v>812305.45426765201</v>
      </c>
    </row>
    <row r="22" spans="1:3" x14ac:dyDescent="0.35">
      <c r="A22" s="15" t="s">
        <v>378</v>
      </c>
      <c r="B22" s="314">
        <v>692575.42102013098</v>
      </c>
    </row>
    <row r="23" spans="1:3" x14ac:dyDescent="0.35">
      <c r="A23" s="15" t="s">
        <v>117</v>
      </c>
      <c r="B23" s="314">
        <v>281914.131177856</v>
      </c>
    </row>
    <row r="24" spans="1:3" x14ac:dyDescent="0.35">
      <c r="A24" s="20" t="s">
        <v>311</v>
      </c>
      <c r="B24" s="22">
        <f>SUM(B17:B23)</f>
        <v>6725284.9335235581</v>
      </c>
    </row>
    <row r="26" spans="1:3" ht="67" customHeight="1" x14ac:dyDescent="0.35">
      <c r="A26" s="99" t="s">
        <v>372</v>
      </c>
      <c r="B26" s="289" t="s">
        <v>370</v>
      </c>
      <c r="C26" s="168" t="s">
        <v>369</v>
      </c>
    </row>
    <row r="27" spans="1:3" x14ac:dyDescent="0.35">
      <c r="A27" s="186" t="s">
        <v>373</v>
      </c>
      <c r="B27" s="313">
        <v>535251.04863255995</v>
      </c>
    </row>
    <row r="28" spans="1:3" x14ac:dyDescent="0.35">
      <c r="A28" s="15" t="s">
        <v>374</v>
      </c>
      <c r="B28" s="314">
        <v>543381.70508818596</v>
      </c>
    </row>
    <row r="29" spans="1:3" x14ac:dyDescent="0.35">
      <c r="A29" s="15" t="s">
        <v>375</v>
      </c>
      <c r="B29" s="314">
        <v>1167445.5317333201</v>
      </c>
    </row>
    <row r="30" spans="1:3" x14ac:dyDescent="0.35">
      <c r="A30" s="15" t="s">
        <v>376</v>
      </c>
      <c r="B30" s="314">
        <v>2538065.0453007198</v>
      </c>
    </row>
    <row r="31" spans="1:3" x14ac:dyDescent="0.35">
      <c r="A31" s="15" t="s">
        <v>377</v>
      </c>
      <c r="B31" s="314">
        <v>821039.82260467997</v>
      </c>
    </row>
    <row r="32" spans="1:3" x14ac:dyDescent="0.35">
      <c r="A32" s="15" t="s">
        <v>378</v>
      </c>
      <c r="B32" s="314">
        <v>692575.42102013098</v>
      </c>
    </row>
    <row r="33" spans="1:5" x14ac:dyDescent="0.35">
      <c r="A33" s="15" t="s">
        <v>117</v>
      </c>
      <c r="B33" s="314">
        <v>314248.46010545699</v>
      </c>
    </row>
    <row r="34" spans="1:5" x14ac:dyDescent="0.35">
      <c r="A34" s="20" t="s">
        <v>311</v>
      </c>
      <c r="B34" s="22">
        <f>SUM(B27:B33)</f>
        <v>6612007.0344850533</v>
      </c>
      <c r="E34" s="4"/>
    </row>
  </sheetData>
  <sheetProtection algorithmName="SHA-512" hashValue="jFoztY//YgeKpXUFHtPBSSWg0OZhhNlJ1Kj9QHIt4F2TUV63x+gXQCIe6pjaL44MC3nl6LAW0tgD0ogxAObRlQ==" saltValue="F8EUWreLIXx38aPxGhCMeQ=="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27CC-287F-49B4-8FDF-AF95199C5AC9}">
  <sheetPr>
    <tabColor theme="4" tint="0.39997558519241921"/>
  </sheetPr>
  <dimension ref="A2:E17"/>
  <sheetViews>
    <sheetView zoomScaleNormal="100" workbookViewId="0">
      <selection activeCell="A4" sqref="A4"/>
    </sheetView>
  </sheetViews>
  <sheetFormatPr defaultRowHeight="14.5" x14ac:dyDescent="0.35"/>
  <cols>
    <col min="1" max="1" width="45.81640625" customWidth="1"/>
    <col min="2" max="3" width="17.6328125" customWidth="1"/>
    <col min="4" max="4" width="73.26953125" customWidth="1"/>
    <col min="5" max="5" width="80.26953125" customWidth="1"/>
    <col min="6" max="11" width="13.7265625" customWidth="1"/>
    <col min="12" max="12" width="36.54296875" customWidth="1"/>
  </cols>
  <sheetData>
    <row r="2" spans="1:5" x14ac:dyDescent="0.35">
      <c r="B2" s="1" t="s">
        <v>50</v>
      </c>
      <c r="C2" s="1"/>
    </row>
    <row r="3" spans="1:5" ht="17" x14ac:dyDescent="0.35">
      <c r="B3" s="380" t="s">
        <v>3</v>
      </c>
      <c r="C3" s="380"/>
      <c r="D3" s="381"/>
      <c r="E3" s="59"/>
    </row>
    <row r="4" spans="1:5" x14ac:dyDescent="0.35">
      <c r="B4" s="381" t="str">
        <f>'0. Table of Contents'!B4</f>
        <v>Last updated: 2026-07-06</v>
      </c>
      <c r="C4" s="381"/>
      <c r="D4" s="381"/>
      <c r="E4" s="59"/>
    </row>
    <row r="6" spans="1:5" ht="20.149999999999999" customHeight="1" x14ac:dyDescent="0.55000000000000004">
      <c r="A6" s="21" t="s">
        <v>380</v>
      </c>
    </row>
    <row r="7" spans="1:5" ht="25" customHeight="1" x14ac:dyDescent="0.35">
      <c r="A7" s="225" t="s">
        <v>381</v>
      </c>
      <c r="B7" s="197">
        <v>2024</v>
      </c>
      <c r="C7" s="197">
        <v>2025</v>
      </c>
      <c r="D7" s="225" t="s">
        <v>382</v>
      </c>
    </row>
    <row r="8" spans="1:5" ht="160.5" customHeight="1" x14ac:dyDescent="0.35">
      <c r="A8" s="363" t="s">
        <v>383</v>
      </c>
      <c r="B8" s="364">
        <v>2547979.6406251099</v>
      </c>
      <c r="C8" s="364">
        <v>2324167.9882680299</v>
      </c>
      <c r="D8" s="378" t="s">
        <v>384</v>
      </c>
    </row>
    <row r="9" spans="1:5" ht="75.650000000000006" customHeight="1" x14ac:dyDescent="0.35">
      <c r="A9" s="363" t="s">
        <v>385</v>
      </c>
      <c r="B9" s="364">
        <v>157717.44337162</v>
      </c>
      <c r="C9" s="364">
        <v>144516.32434318401</v>
      </c>
      <c r="D9" s="378" t="s">
        <v>386</v>
      </c>
    </row>
    <row r="10" spans="1:5" ht="89.5" customHeight="1" x14ac:dyDescent="0.35">
      <c r="A10" s="363" t="s">
        <v>387</v>
      </c>
      <c r="B10" s="364">
        <v>556021.23563640402</v>
      </c>
      <c r="C10" s="364">
        <v>582677.12490567903</v>
      </c>
      <c r="D10" s="378" t="s">
        <v>388</v>
      </c>
    </row>
    <row r="11" spans="1:5" ht="27.65" customHeight="1" x14ac:dyDescent="0.35">
      <c r="A11" s="363" t="s">
        <v>389</v>
      </c>
      <c r="B11" s="364">
        <v>1189.0556508534301</v>
      </c>
      <c r="C11" s="364">
        <v>1495.5891892331099</v>
      </c>
      <c r="D11" s="378" t="s">
        <v>390</v>
      </c>
    </row>
    <row r="12" spans="1:5" ht="16" customHeight="1" x14ac:dyDescent="0.35">
      <c r="A12" s="363" t="s">
        <v>391</v>
      </c>
      <c r="B12" s="364">
        <v>14171.164732160199</v>
      </c>
      <c r="C12" s="364">
        <v>5278.2123165902703</v>
      </c>
      <c r="D12" s="378" t="s">
        <v>392</v>
      </c>
    </row>
    <row r="13" spans="1:5" ht="101.15" customHeight="1" x14ac:dyDescent="0.35">
      <c r="A13" s="363" t="s">
        <v>393</v>
      </c>
      <c r="B13" s="364">
        <v>441762.57073627901</v>
      </c>
      <c r="C13" s="364">
        <v>434179.29669586202</v>
      </c>
      <c r="D13" s="378" t="s">
        <v>394</v>
      </c>
    </row>
    <row r="14" spans="1:5" ht="40" customHeight="1" x14ac:dyDescent="0.35">
      <c r="A14" s="363" t="s">
        <v>395</v>
      </c>
      <c r="B14" s="364">
        <v>47147.8394481211</v>
      </c>
      <c r="C14" s="364">
        <v>33602.514486906599</v>
      </c>
      <c r="D14" s="378" t="s">
        <v>396</v>
      </c>
    </row>
    <row r="15" spans="1:5" ht="27" customHeight="1" x14ac:dyDescent="0.35">
      <c r="A15" s="363" t="s">
        <v>397</v>
      </c>
      <c r="B15" s="364">
        <v>32423.749307023802</v>
      </c>
      <c r="C15" s="364">
        <v>27270.324127470001</v>
      </c>
      <c r="D15" s="379" t="s">
        <v>398</v>
      </c>
    </row>
    <row r="16" spans="1:5" x14ac:dyDescent="0.35">
      <c r="A16" s="365" t="s">
        <v>311</v>
      </c>
      <c r="B16" s="366">
        <f>SUM(B8:B15)</f>
        <v>3798412.6995075708</v>
      </c>
      <c r="C16" s="366">
        <f>SUM(C8:C15)</f>
        <v>3553187.3743329551</v>
      </c>
      <c r="D16" s="480"/>
      <c r="E16" s="367"/>
    </row>
    <row r="17" spans="1:5" x14ac:dyDescent="0.35">
      <c r="A17" s="26"/>
      <c r="B17" s="26"/>
      <c r="C17" s="26"/>
      <c r="D17" s="26"/>
      <c r="E17" s="367"/>
    </row>
  </sheetData>
  <sheetProtection algorithmName="SHA-512" hashValue="1UeZNXtMNnhenTG2BRqDgvBYKsUmZy8pOJg3meS+f/1LhkyXwmmqqs1jMhHRZOpI+f99zOOQwkEHp936u7Fs0Q==" saltValue="H25HRNyQlPFrqyn1nlMYhA==" spinCount="10000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17B8-B1A4-409F-A2F1-6C3F118032CF}">
  <sheetPr>
    <tabColor theme="4" tint="0.39997558519241921"/>
  </sheetPr>
  <dimension ref="A2:C61"/>
  <sheetViews>
    <sheetView workbookViewId="0">
      <selection activeCell="A4" sqref="A4"/>
    </sheetView>
  </sheetViews>
  <sheetFormatPr defaultRowHeight="14.5" x14ac:dyDescent="0.35"/>
  <cols>
    <col min="1" max="1" width="41.81640625" customWidth="1"/>
    <col min="2" max="2" width="75.81640625" customWidth="1"/>
    <col min="3" max="3" width="83.453125" customWidth="1"/>
  </cols>
  <sheetData>
    <row r="2" spans="1:3" x14ac:dyDescent="0.35">
      <c r="B2" s="1" t="s">
        <v>50</v>
      </c>
    </row>
    <row r="3" spans="1:3" ht="17" x14ac:dyDescent="0.4">
      <c r="B3" s="288" t="s">
        <v>3</v>
      </c>
      <c r="C3" s="59"/>
    </row>
    <row r="4" spans="1:3" x14ac:dyDescent="0.35">
      <c r="B4" s="59" t="str">
        <f>'0. Table of Contents'!B4</f>
        <v>Last updated: 2026-07-06</v>
      </c>
      <c r="C4" s="59"/>
    </row>
    <row r="6" spans="1:3" ht="18.5" x14ac:dyDescent="0.45">
      <c r="A6" s="21" t="s">
        <v>399</v>
      </c>
    </row>
    <row r="7" spans="1:3" ht="18.5" x14ac:dyDescent="0.45">
      <c r="A7" s="460">
        <v>2024</v>
      </c>
      <c r="B7" s="461"/>
    </row>
    <row r="8" spans="1:3" ht="14.5" customHeight="1" x14ac:dyDescent="0.35">
      <c r="A8" s="376" t="s">
        <v>400</v>
      </c>
    </row>
    <row r="9" spans="1:3" ht="14.5" customHeight="1" x14ac:dyDescent="0.35">
      <c r="A9" s="376" t="s">
        <v>401</v>
      </c>
    </row>
    <row r="10" spans="1:3" ht="14.5" customHeight="1" x14ac:dyDescent="0.45">
      <c r="A10" s="21"/>
    </row>
    <row r="11" spans="1:3" ht="14.5" customHeight="1" x14ac:dyDescent="0.35">
      <c r="A11" s="377" t="s">
        <v>402</v>
      </c>
    </row>
    <row r="12" spans="1:3" ht="14.5" customHeight="1" x14ac:dyDescent="0.35">
      <c r="A12" s="377" t="s">
        <v>403</v>
      </c>
    </row>
    <row r="13" spans="1:3" ht="14.5" customHeight="1" x14ac:dyDescent="0.35">
      <c r="A13" s="377" t="s">
        <v>404</v>
      </c>
    </row>
    <row r="14" spans="1:3" ht="14.5" customHeight="1" x14ac:dyDescent="0.35">
      <c r="A14" s="377" t="s">
        <v>405</v>
      </c>
    </row>
    <row r="15" spans="1:3" ht="14.5" customHeight="1" x14ac:dyDescent="0.35">
      <c r="A15" s="377" t="s">
        <v>406</v>
      </c>
    </row>
    <row r="16" spans="1:3" ht="14.5" customHeight="1" x14ac:dyDescent="0.35">
      <c r="A16" s="377" t="s">
        <v>407</v>
      </c>
    </row>
    <row r="17" spans="1:2" ht="14.5" customHeight="1" x14ac:dyDescent="0.35">
      <c r="A17" s="377" t="s">
        <v>408</v>
      </c>
    </row>
    <row r="18" spans="1:2" ht="14.5" customHeight="1" x14ac:dyDescent="0.35">
      <c r="A18" s="377" t="s">
        <v>409</v>
      </c>
    </row>
    <row r="19" spans="1:2" ht="14.5" customHeight="1" x14ac:dyDescent="0.45">
      <c r="A19" s="377" t="s">
        <v>410</v>
      </c>
    </row>
    <row r="20" spans="1:2" ht="14.5" customHeight="1" x14ac:dyDescent="0.45">
      <c r="A20" s="377" t="s">
        <v>411</v>
      </c>
    </row>
    <row r="21" spans="1:2" ht="14.5" customHeight="1" x14ac:dyDescent="0.35"/>
    <row r="22" spans="1:2" ht="18.5" x14ac:dyDescent="0.45">
      <c r="A22" s="460">
        <v>2023</v>
      </c>
      <c r="B22" s="461"/>
    </row>
    <row r="23" spans="1:2" ht="14.5" customHeight="1" x14ac:dyDescent="0.35">
      <c r="A23" s="290" t="s">
        <v>412</v>
      </c>
    </row>
    <row r="24" spans="1:2" x14ac:dyDescent="0.35">
      <c r="A24" s="290" t="s">
        <v>413</v>
      </c>
    </row>
    <row r="26" spans="1:2" x14ac:dyDescent="0.35">
      <c r="A26" t="s">
        <v>414</v>
      </c>
    </row>
    <row r="27" spans="1:2" x14ac:dyDescent="0.35">
      <c r="A27" t="s">
        <v>415</v>
      </c>
    </row>
    <row r="28" spans="1:2" ht="16.5" x14ac:dyDescent="0.45">
      <c r="A28" t="s">
        <v>416</v>
      </c>
    </row>
    <row r="29" spans="1:2" x14ac:dyDescent="0.35">
      <c r="A29" t="s">
        <v>417</v>
      </c>
    </row>
    <row r="30" spans="1:2" ht="16.5" x14ac:dyDescent="0.45">
      <c r="A30" t="s">
        <v>418</v>
      </c>
    </row>
    <row r="31" spans="1:2" x14ac:dyDescent="0.35">
      <c r="A31" t="s">
        <v>419</v>
      </c>
    </row>
    <row r="32" spans="1:2" x14ac:dyDescent="0.35">
      <c r="A32" t="s">
        <v>420</v>
      </c>
    </row>
    <row r="33" spans="1:1" x14ac:dyDescent="0.35">
      <c r="A33" t="s">
        <v>421</v>
      </c>
    </row>
    <row r="34" spans="1:1" x14ac:dyDescent="0.35">
      <c r="A34" t="s">
        <v>422</v>
      </c>
    </row>
    <row r="35" spans="1:1" x14ac:dyDescent="0.35">
      <c r="A35" t="s">
        <v>423</v>
      </c>
    </row>
    <row r="36" spans="1:1" x14ac:dyDescent="0.35">
      <c r="A36" t="s">
        <v>424</v>
      </c>
    </row>
    <row r="37" spans="1:1" x14ac:dyDescent="0.35">
      <c r="A37" t="s">
        <v>425</v>
      </c>
    </row>
    <row r="38" spans="1:1" x14ac:dyDescent="0.35">
      <c r="A38" t="s">
        <v>426</v>
      </c>
    </row>
    <row r="39" spans="1:1" x14ac:dyDescent="0.35">
      <c r="A39" t="s">
        <v>427</v>
      </c>
    </row>
    <row r="40" spans="1:1" x14ac:dyDescent="0.35">
      <c r="A40" t="s">
        <v>428</v>
      </c>
    </row>
    <row r="41" spans="1:1" x14ac:dyDescent="0.35">
      <c r="A41" t="s">
        <v>429</v>
      </c>
    </row>
    <row r="42" spans="1:1" x14ac:dyDescent="0.35">
      <c r="A42" t="s">
        <v>430</v>
      </c>
    </row>
    <row r="43" spans="1:1" x14ac:dyDescent="0.35">
      <c r="A43" t="s">
        <v>431</v>
      </c>
    </row>
    <row r="44" spans="1:1" x14ac:dyDescent="0.35">
      <c r="A44" t="s">
        <v>432</v>
      </c>
    </row>
    <row r="45" spans="1:1" x14ac:dyDescent="0.35">
      <c r="A45" t="s">
        <v>433</v>
      </c>
    </row>
    <row r="46" spans="1:1" x14ac:dyDescent="0.35">
      <c r="A46" t="s">
        <v>434</v>
      </c>
    </row>
    <row r="47" spans="1:1" x14ac:dyDescent="0.35">
      <c r="A47" t="s">
        <v>435</v>
      </c>
    </row>
    <row r="48" spans="1:1" x14ac:dyDescent="0.35">
      <c r="A48" t="s">
        <v>436</v>
      </c>
    </row>
    <row r="49" spans="1:1" x14ac:dyDescent="0.35">
      <c r="A49" t="s">
        <v>437</v>
      </c>
    </row>
    <row r="50" spans="1:1" x14ac:dyDescent="0.35">
      <c r="A50" t="s">
        <v>438</v>
      </c>
    </row>
    <row r="51" spans="1:1" x14ac:dyDescent="0.35">
      <c r="A51" t="s">
        <v>439</v>
      </c>
    </row>
    <row r="52" spans="1:1" x14ac:dyDescent="0.35">
      <c r="A52" t="s">
        <v>440</v>
      </c>
    </row>
    <row r="53" spans="1:1" x14ac:dyDescent="0.35">
      <c r="A53" t="s">
        <v>441</v>
      </c>
    </row>
    <row r="54" spans="1:1" x14ac:dyDescent="0.35">
      <c r="A54" t="s">
        <v>442</v>
      </c>
    </row>
    <row r="55" spans="1:1" x14ac:dyDescent="0.35">
      <c r="A55" t="s">
        <v>443</v>
      </c>
    </row>
    <row r="56" spans="1:1" x14ac:dyDescent="0.35">
      <c r="A56" t="s">
        <v>444</v>
      </c>
    </row>
    <row r="57" spans="1:1" x14ac:dyDescent="0.35">
      <c r="A57" t="s">
        <v>445</v>
      </c>
    </row>
    <row r="58" spans="1:1" x14ac:dyDescent="0.35">
      <c r="A58" t="s">
        <v>446</v>
      </c>
    </row>
    <row r="59" spans="1:1" x14ac:dyDescent="0.35">
      <c r="A59" t="s">
        <v>447</v>
      </c>
    </row>
    <row r="60" spans="1:1" x14ac:dyDescent="0.35">
      <c r="A60" t="s">
        <v>448</v>
      </c>
    </row>
    <row r="61" spans="1:1" x14ac:dyDescent="0.35">
      <c r="A61" t="s">
        <v>449</v>
      </c>
    </row>
  </sheetData>
  <sheetProtection algorithmName="SHA-512" hashValue="1nyvJkYNlb1R8wYunvZuPOvhVN/NUT3UtivQttvo8MYiGWU8vCpgoOWb9Xw7pXXZMLjG+1dGgtvkbc7MWVO6Tg==" saltValue="LJy0avdwwEoD3HB0z/8gXw==" spinCount="100000" sheet="1" objects="1" scenarios="1"/>
  <mergeCells count="2">
    <mergeCell ref="A22:B22"/>
    <mergeCell ref="A7:B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E5FE-8F39-4C0C-834F-E1CD5C7657E1}">
  <sheetPr>
    <tabColor rgb="FF8EA9DB"/>
  </sheetPr>
  <dimension ref="A2:K18"/>
  <sheetViews>
    <sheetView workbookViewId="0">
      <selection activeCell="A4" sqref="A4"/>
    </sheetView>
  </sheetViews>
  <sheetFormatPr defaultRowHeight="14.5" x14ac:dyDescent="0.35"/>
  <cols>
    <col min="1" max="10" width="11.54296875" customWidth="1"/>
  </cols>
  <sheetData>
    <row r="2" spans="1:11" x14ac:dyDescent="0.35">
      <c r="D2" s="1" t="s">
        <v>50</v>
      </c>
    </row>
    <row r="3" spans="1:11" ht="17" x14ac:dyDescent="0.4">
      <c r="D3" s="288" t="s">
        <v>3</v>
      </c>
      <c r="F3" s="59" t="str">
        <f>'0. Table of Contents'!B4</f>
        <v>Last updated: 2026-07-06</v>
      </c>
    </row>
    <row r="5" spans="1:11" ht="18.5" x14ac:dyDescent="0.45">
      <c r="A5" s="21" t="s">
        <v>450</v>
      </c>
    </row>
    <row r="6" spans="1:11" ht="18.5" x14ac:dyDescent="0.45">
      <c r="A6" s="100">
        <v>2016</v>
      </c>
      <c r="B6" s="100">
        <v>2017</v>
      </c>
      <c r="C6" s="100">
        <v>2018</v>
      </c>
      <c r="D6" s="100">
        <v>2019</v>
      </c>
      <c r="E6" s="100">
        <v>2020</v>
      </c>
      <c r="F6" s="100">
        <v>2021</v>
      </c>
      <c r="G6" s="100">
        <v>2022</v>
      </c>
      <c r="H6" s="100">
        <v>2023</v>
      </c>
      <c r="I6" s="100">
        <v>2024</v>
      </c>
      <c r="J6" s="100">
        <v>2025</v>
      </c>
      <c r="K6" s="76"/>
    </row>
    <row r="7" spans="1:11" x14ac:dyDescent="0.35">
      <c r="A7" s="187">
        <v>3.58</v>
      </c>
      <c r="B7" s="187">
        <v>3.57</v>
      </c>
      <c r="C7" s="187">
        <v>3.52</v>
      </c>
      <c r="D7" s="187">
        <v>3.41</v>
      </c>
      <c r="E7" s="187">
        <v>3.37</v>
      </c>
      <c r="F7" s="187">
        <v>3.38</v>
      </c>
      <c r="G7" s="182">
        <v>3.43</v>
      </c>
      <c r="H7" s="182">
        <v>3.41</v>
      </c>
      <c r="I7" s="182">
        <v>3.43</v>
      </c>
      <c r="J7" s="182">
        <v>3.48</v>
      </c>
      <c r="K7" s="77"/>
    </row>
    <row r="8" spans="1:11" x14ac:dyDescent="0.35">
      <c r="B8" s="23"/>
      <c r="C8" s="23"/>
      <c r="J8" s="77"/>
      <c r="K8" s="77"/>
    </row>
    <row r="9" spans="1:11" x14ac:dyDescent="0.35">
      <c r="A9" s="168" t="s">
        <v>451</v>
      </c>
      <c r="B9" s="23"/>
      <c r="C9" s="23"/>
      <c r="J9" s="77"/>
      <c r="K9" s="77"/>
    </row>
    <row r="10" spans="1:11" x14ac:dyDescent="0.35">
      <c r="A10" s="1"/>
      <c r="B10" s="23"/>
      <c r="C10" s="23"/>
      <c r="J10" s="77"/>
      <c r="K10" s="77"/>
    </row>
    <row r="11" spans="1:11" x14ac:dyDescent="0.35">
      <c r="B11" s="23"/>
      <c r="C11" s="23"/>
      <c r="J11" s="77"/>
      <c r="K11" s="77"/>
    </row>
    <row r="12" spans="1:11" x14ac:dyDescent="0.35">
      <c r="B12" s="23"/>
      <c r="C12" s="23"/>
    </row>
    <row r="13" spans="1:11" x14ac:dyDescent="0.35">
      <c r="A13" s="1"/>
      <c r="B13" s="23"/>
      <c r="C13" s="23"/>
      <c r="K13" s="475"/>
    </row>
    <row r="14" spans="1:11" x14ac:dyDescent="0.35">
      <c r="B14" s="23"/>
      <c r="C14" s="23"/>
    </row>
    <row r="15" spans="1:11" x14ac:dyDescent="0.35">
      <c r="B15" s="23"/>
      <c r="C15" s="23"/>
    </row>
    <row r="17" spans="1:1" x14ac:dyDescent="0.35">
      <c r="A17" s="70"/>
    </row>
    <row r="18" spans="1:1" x14ac:dyDescent="0.35">
      <c r="A18" s="70"/>
    </row>
  </sheetData>
  <sheetProtection algorithmName="SHA-512" hashValue="QCiR+TpehcVMmt+OiBMzlJ7MKkGIi+aINxGfmeY8vRNvLdEca3dZBqyJAyFbii4We0mVUSiksy/aNa9vQd1Gzg==" saltValue="ph2pzkt859ZqH9id3FsWTg==" spinCount="100000" sheet="1" objects="1" scenarios="1"/>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EACE6-237E-4252-9CBB-8BDA3002106C}">
  <sheetPr>
    <tabColor rgb="FF8EA9DB"/>
  </sheetPr>
  <dimension ref="A2:AT93"/>
  <sheetViews>
    <sheetView zoomScaleNormal="100" workbookViewId="0">
      <selection activeCell="A4" sqref="A4"/>
    </sheetView>
  </sheetViews>
  <sheetFormatPr defaultRowHeight="14.5" x14ac:dyDescent="0.35"/>
  <cols>
    <col min="1" max="1" width="25.26953125" customWidth="1"/>
    <col min="2" max="7" width="15.7265625" customWidth="1"/>
    <col min="8" max="8" width="1.54296875" customWidth="1"/>
    <col min="9" max="13" width="15.7265625" customWidth="1"/>
    <col min="14" max="14" width="1.54296875" customWidth="1"/>
    <col min="15" max="19" width="15.7265625" customWidth="1"/>
    <col min="20" max="20" width="1.54296875" customWidth="1"/>
    <col min="21" max="25" width="15.7265625" customWidth="1"/>
    <col min="26" max="26" width="1.54296875" customWidth="1"/>
    <col min="27" max="31" width="15.7265625" customWidth="1"/>
    <col min="32" max="32" width="1.54296875" customWidth="1"/>
    <col min="33" max="36" width="15.7265625" customWidth="1"/>
    <col min="37" max="37" width="1.54296875" customWidth="1"/>
    <col min="38" max="41" width="15.7265625" customWidth="1"/>
    <col min="42" max="42" width="1.54296875" customWidth="1"/>
    <col min="43" max="46" width="15.7265625" customWidth="1"/>
    <col min="47" max="47" width="1.54296875" customWidth="1"/>
    <col min="48" max="51" width="15.7265625" customWidth="1"/>
  </cols>
  <sheetData>
    <row r="2" spans="1:44" x14ac:dyDescent="0.35">
      <c r="C2" s="1" t="s">
        <v>50</v>
      </c>
    </row>
    <row r="3" spans="1:44" ht="17" x14ac:dyDescent="0.4">
      <c r="C3" s="288" t="s">
        <v>3</v>
      </c>
      <c r="E3" s="59" t="str">
        <f>'0. Table of Contents'!B4</f>
        <v>Last updated: 2026-07-06</v>
      </c>
    </row>
    <row r="4" spans="1:44" x14ac:dyDescent="0.35">
      <c r="C4" s="6"/>
    </row>
    <row r="5" spans="1:44" ht="18.5" x14ac:dyDescent="0.45">
      <c r="A5" s="21" t="s">
        <v>452</v>
      </c>
      <c r="B5" s="168"/>
      <c r="H5" s="1"/>
      <c r="I5" s="1"/>
      <c r="N5" s="1"/>
      <c r="O5" s="1"/>
      <c r="T5" s="1"/>
      <c r="U5" s="1"/>
      <c r="Z5" s="1"/>
      <c r="AA5" s="1"/>
      <c r="AF5" s="1"/>
      <c r="AK5" s="1"/>
      <c r="AM5" s="10"/>
      <c r="AR5" s="10"/>
    </row>
    <row r="6" spans="1:44" ht="18.75" customHeight="1" x14ac:dyDescent="0.45">
      <c r="A6" s="449" t="s">
        <v>453</v>
      </c>
      <c r="B6" s="460">
        <v>2025</v>
      </c>
      <c r="C6" s="461"/>
      <c r="D6" s="461"/>
      <c r="E6" s="461"/>
      <c r="F6" s="168" t="s">
        <v>454</v>
      </c>
      <c r="H6" s="1"/>
      <c r="I6" s="1"/>
      <c r="N6" s="1"/>
      <c r="O6" s="1"/>
      <c r="T6" s="1"/>
      <c r="U6" s="1"/>
      <c r="Z6" s="1"/>
      <c r="AA6" s="1"/>
      <c r="AF6" s="1"/>
      <c r="AK6" s="1"/>
      <c r="AM6" s="10"/>
      <c r="AR6" s="10"/>
    </row>
    <row r="7" spans="1:44" ht="14.5" customHeight="1" x14ac:dyDescent="0.35">
      <c r="A7" s="449"/>
      <c r="B7" s="99" t="s">
        <v>311</v>
      </c>
      <c r="C7" s="99" t="s">
        <v>66</v>
      </c>
      <c r="D7" s="99" t="s">
        <v>127</v>
      </c>
      <c r="E7" s="99" t="s">
        <v>173</v>
      </c>
      <c r="F7" s="168" t="s">
        <v>455</v>
      </c>
      <c r="G7" s="1"/>
      <c r="H7" s="1"/>
      <c r="M7" s="1"/>
      <c r="N7" s="1"/>
      <c r="S7" s="1"/>
      <c r="T7" s="1"/>
      <c r="Y7" s="1"/>
      <c r="Z7" s="1"/>
      <c r="AE7" s="1"/>
      <c r="AJ7" s="1"/>
      <c r="AL7" s="10"/>
      <c r="AQ7" s="10"/>
    </row>
    <row r="8" spans="1:44" ht="14.5" customHeight="1" x14ac:dyDescent="0.35">
      <c r="A8" s="181" t="s">
        <v>456</v>
      </c>
      <c r="B8" s="142">
        <f>SUM(C8:E8)</f>
        <v>117224.28599999999</v>
      </c>
      <c r="C8" s="142">
        <v>103479.518</v>
      </c>
      <c r="D8" s="142">
        <v>6731.652</v>
      </c>
      <c r="E8" s="142">
        <v>7013.116</v>
      </c>
      <c r="F8" s="168"/>
      <c r="G8" s="1"/>
      <c r="H8" s="1"/>
      <c r="M8" s="1"/>
      <c r="N8" s="1"/>
      <c r="S8" s="1"/>
      <c r="T8" s="1"/>
      <c r="Y8" s="1"/>
      <c r="Z8" s="1"/>
      <c r="AE8" s="1"/>
      <c r="AJ8" s="1"/>
      <c r="AL8" s="10"/>
      <c r="AQ8" s="10"/>
    </row>
    <row r="9" spans="1:44" ht="14.5" customHeight="1" x14ac:dyDescent="0.35">
      <c r="A9" s="104" t="s">
        <v>457</v>
      </c>
      <c r="B9" s="142">
        <f>SUM(C9:E9)</f>
        <v>122545.107</v>
      </c>
      <c r="C9" s="102">
        <v>76048.841</v>
      </c>
      <c r="D9" s="102">
        <v>24543.721000000001</v>
      </c>
      <c r="E9" s="102">
        <v>21952.544999999998</v>
      </c>
      <c r="F9" s="168"/>
      <c r="G9" s="1"/>
      <c r="H9" s="1"/>
      <c r="M9" s="1"/>
      <c r="N9" s="1"/>
      <c r="S9" s="1"/>
      <c r="T9" s="1"/>
      <c r="Y9" s="1"/>
      <c r="Z9" s="1"/>
      <c r="AE9" s="1"/>
      <c r="AJ9" s="1"/>
      <c r="AL9" s="10"/>
      <c r="AQ9" s="10"/>
    </row>
    <row r="10" spans="1:44" ht="14.5" customHeight="1" x14ac:dyDescent="0.35">
      <c r="A10" s="104" t="s">
        <v>458</v>
      </c>
      <c r="B10" s="142">
        <f>SUM(C10:E10)</f>
        <v>72538.523489453481</v>
      </c>
      <c r="C10" s="102">
        <v>65514.397489453484</v>
      </c>
      <c r="D10" s="102">
        <v>7024.1260000000002</v>
      </c>
      <c r="E10" s="102">
        <v>0</v>
      </c>
      <c r="F10" s="168"/>
      <c r="G10" s="1"/>
      <c r="H10" s="1"/>
      <c r="M10" s="1"/>
      <c r="N10" s="1"/>
      <c r="S10" s="1"/>
      <c r="T10" s="1"/>
      <c r="Y10" s="1"/>
      <c r="Z10" s="1"/>
      <c r="AE10" s="1"/>
      <c r="AJ10" s="1"/>
      <c r="AL10" s="10"/>
      <c r="AQ10" s="10"/>
    </row>
    <row r="11" spans="1:44" ht="14.5" customHeight="1" x14ac:dyDescent="0.35">
      <c r="A11" s="105" t="s">
        <v>459</v>
      </c>
      <c r="B11" s="202">
        <f>SUM(B8:B10)</f>
        <v>312307.91648945346</v>
      </c>
      <c r="C11" s="202">
        <f>SUM(C8:C10)</f>
        <v>245042.75648945349</v>
      </c>
      <c r="D11" s="202">
        <f>SUM(D8:D10)</f>
        <v>38299.498999999996</v>
      </c>
      <c r="E11" s="202">
        <f>SUM(E8:E10)</f>
        <v>28965.661</v>
      </c>
      <c r="G11" s="1"/>
      <c r="H11" s="1"/>
      <c r="M11" s="1"/>
      <c r="N11" s="1"/>
      <c r="S11" s="1"/>
      <c r="T11" s="1"/>
      <c r="Y11" s="1"/>
      <c r="Z11" s="1"/>
      <c r="AE11" s="1"/>
      <c r="AJ11" s="1"/>
      <c r="AL11" s="10"/>
      <c r="AQ11" s="10"/>
    </row>
    <row r="12" spans="1:44" ht="14.5" customHeight="1" x14ac:dyDescent="0.45">
      <c r="A12" s="21"/>
      <c r="B12" s="1"/>
      <c r="H12" s="1"/>
      <c r="I12" s="1"/>
      <c r="N12" s="1"/>
      <c r="O12" s="1"/>
      <c r="T12" s="1"/>
      <c r="U12" s="1"/>
      <c r="Z12" s="1"/>
      <c r="AA12" s="1"/>
      <c r="AF12" s="1"/>
      <c r="AK12" s="1"/>
      <c r="AM12" s="10"/>
      <c r="AR12" s="10"/>
    </row>
    <row r="13" spans="1:44" ht="18.649999999999999" customHeight="1" x14ac:dyDescent="0.45">
      <c r="A13" s="449" t="s">
        <v>453</v>
      </c>
      <c r="B13" s="460">
        <v>2024</v>
      </c>
      <c r="C13" s="461"/>
      <c r="D13" s="461"/>
      <c r="E13" s="461"/>
      <c r="F13" s="168"/>
      <c r="H13" s="1"/>
      <c r="I13" s="1"/>
      <c r="N13" s="1"/>
      <c r="O13" s="1"/>
      <c r="T13" s="1"/>
      <c r="U13" s="1"/>
      <c r="Z13" s="1"/>
      <c r="AA13" s="1"/>
      <c r="AF13" s="1"/>
      <c r="AK13" s="1"/>
      <c r="AM13" s="10"/>
      <c r="AR13" s="10"/>
    </row>
    <row r="14" spans="1:44" ht="14.5" customHeight="1" x14ac:dyDescent="0.35">
      <c r="A14" s="449"/>
      <c r="B14" s="99" t="s">
        <v>311</v>
      </c>
      <c r="C14" s="99" t="s">
        <v>66</v>
      </c>
      <c r="D14" s="99" t="s">
        <v>127</v>
      </c>
      <c r="E14" s="99" t="s">
        <v>173</v>
      </c>
      <c r="F14" s="168"/>
      <c r="G14" s="1"/>
      <c r="H14" s="1"/>
      <c r="M14" s="1"/>
      <c r="N14" s="1"/>
      <c r="S14" s="1"/>
      <c r="T14" s="1"/>
      <c r="Y14" s="1"/>
      <c r="Z14" s="1"/>
      <c r="AE14" s="1"/>
      <c r="AJ14" s="1"/>
      <c r="AL14" s="10"/>
      <c r="AQ14" s="10"/>
    </row>
    <row r="15" spans="1:44" ht="14.5" customHeight="1" x14ac:dyDescent="0.35">
      <c r="A15" s="181" t="s">
        <v>456</v>
      </c>
      <c r="B15" s="142">
        <f>SUM(C15:E15)</f>
        <v>86499.942097200008</v>
      </c>
      <c r="C15" s="142">
        <v>72608.57909720001</v>
      </c>
      <c r="D15" s="142">
        <v>7224.6059999999998</v>
      </c>
      <c r="E15" s="142">
        <v>6666.7569999999996</v>
      </c>
      <c r="F15" s="168"/>
      <c r="G15" s="1"/>
      <c r="H15" s="1"/>
      <c r="M15" s="1"/>
      <c r="N15" s="1"/>
      <c r="S15" s="1"/>
      <c r="T15" s="1"/>
      <c r="Y15" s="1"/>
      <c r="Z15" s="1"/>
      <c r="AE15" s="1"/>
      <c r="AJ15" s="1"/>
      <c r="AL15" s="10"/>
      <c r="AQ15" s="10"/>
    </row>
    <row r="16" spans="1:44" ht="14.5" customHeight="1" x14ac:dyDescent="0.35">
      <c r="A16" s="104" t="s">
        <v>457</v>
      </c>
      <c r="B16" s="142">
        <f>SUM(C16:E16)</f>
        <v>128248.45999999999</v>
      </c>
      <c r="C16" s="102">
        <v>76729.430999999997</v>
      </c>
      <c r="D16" s="102">
        <v>29129.331999999999</v>
      </c>
      <c r="E16" s="102">
        <v>22389.697</v>
      </c>
      <c r="F16" s="168"/>
      <c r="G16" s="1"/>
      <c r="H16" s="1"/>
      <c r="M16" s="1"/>
      <c r="N16" s="1"/>
      <c r="S16" s="1"/>
      <c r="T16" s="1"/>
      <c r="Y16" s="1"/>
      <c r="Z16" s="1"/>
      <c r="AE16" s="1"/>
      <c r="AJ16" s="1"/>
      <c r="AL16" s="10"/>
      <c r="AQ16" s="10"/>
    </row>
    <row r="17" spans="1:44" ht="14.5" customHeight="1" x14ac:dyDescent="0.35">
      <c r="A17" s="104" t="s">
        <v>458</v>
      </c>
      <c r="B17" s="142">
        <f>SUM(C17:E17)</f>
        <v>80933.997121657565</v>
      </c>
      <c r="C17" s="102">
        <v>72221.027121657564</v>
      </c>
      <c r="D17" s="102">
        <v>8712.9699999999993</v>
      </c>
      <c r="E17" s="102">
        <v>0</v>
      </c>
      <c r="F17" s="168"/>
      <c r="G17" s="1"/>
      <c r="H17" s="1"/>
      <c r="M17" s="1"/>
      <c r="N17" s="1"/>
      <c r="S17" s="1"/>
      <c r="T17" s="1"/>
      <c r="Y17" s="1"/>
      <c r="Z17" s="1"/>
      <c r="AE17" s="1"/>
      <c r="AJ17" s="1"/>
      <c r="AL17" s="10"/>
      <c r="AQ17" s="10"/>
    </row>
    <row r="18" spans="1:44" ht="14.5" customHeight="1" x14ac:dyDescent="0.35">
      <c r="A18" s="105" t="s">
        <v>459</v>
      </c>
      <c r="B18" s="202">
        <f>SUM(B15:B17)</f>
        <v>295682.39921885752</v>
      </c>
      <c r="C18" s="202">
        <f>SUM(C15:C17)</f>
        <v>221559.03721885756</v>
      </c>
      <c r="D18" s="202">
        <f>SUM(D15:D17)</f>
        <v>45066.907999999996</v>
      </c>
      <c r="E18" s="202">
        <f>SUM(E15:E17)</f>
        <v>29056.453999999998</v>
      </c>
      <c r="G18" s="1"/>
      <c r="H18" s="1"/>
      <c r="M18" s="1"/>
      <c r="N18" s="1"/>
      <c r="S18" s="1"/>
      <c r="T18" s="1"/>
      <c r="Y18" s="1"/>
      <c r="Z18" s="1"/>
      <c r="AE18" s="1"/>
      <c r="AJ18" s="1"/>
      <c r="AL18" s="10"/>
      <c r="AQ18" s="10"/>
    </row>
    <row r="19" spans="1:44" ht="14.5" customHeight="1" x14ac:dyDescent="0.45">
      <c r="A19" s="21"/>
      <c r="B19" s="1"/>
      <c r="H19" s="1"/>
      <c r="I19" s="1"/>
      <c r="N19" s="1"/>
      <c r="O19" s="1"/>
      <c r="T19" s="1"/>
      <c r="U19" s="1"/>
      <c r="Z19" s="1"/>
      <c r="AA19" s="1"/>
      <c r="AF19" s="1"/>
      <c r="AK19" s="1"/>
      <c r="AM19" s="10"/>
      <c r="AR19" s="10"/>
    </row>
    <row r="20" spans="1:44" ht="18.649999999999999" customHeight="1" x14ac:dyDescent="0.45">
      <c r="A20" s="449" t="s">
        <v>453</v>
      </c>
      <c r="B20" s="460">
        <v>2023</v>
      </c>
      <c r="C20" s="461"/>
      <c r="D20" s="461"/>
      <c r="E20" s="461"/>
      <c r="F20" s="1"/>
      <c r="H20" s="1"/>
      <c r="I20" s="1"/>
      <c r="N20" s="1"/>
      <c r="O20" s="1"/>
      <c r="T20" s="1"/>
      <c r="U20" s="1"/>
      <c r="Z20" s="1"/>
      <c r="AA20" s="1"/>
      <c r="AF20" s="1"/>
      <c r="AK20" s="1"/>
      <c r="AM20" s="10"/>
      <c r="AR20" s="10"/>
    </row>
    <row r="21" spans="1:44" ht="14.5" customHeight="1" x14ac:dyDescent="0.35">
      <c r="A21" s="449"/>
      <c r="B21" s="99" t="s">
        <v>311</v>
      </c>
      <c r="C21" s="99" t="s">
        <v>66</v>
      </c>
      <c r="D21" s="99" t="s">
        <v>127</v>
      </c>
      <c r="E21" s="99" t="s">
        <v>173</v>
      </c>
      <c r="G21" s="1"/>
      <c r="H21" s="1"/>
      <c r="M21" s="1"/>
      <c r="N21" s="1"/>
      <c r="S21" s="1"/>
      <c r="T21" s="1"/>
      <c r="Y21" s="1"/>
      <c r="Z21" s="1"/>
      <c r="AE21" s="1"/>
      <c r="AJ21" s="1"/>
      <c r="AL21" s="10"/>
      <c r="AQ21" s="10"/>
    </row>
    <row r="22" spans="1:44" ht="14.5" customHeight="1" x14ac:dyDescent="0.35">
      <c r="A22" s="181" t="s">
        <v>456</v>
      </c>
      <c r="B22" s="142">
        <f>SUM(C22:E22)</f>
        <v>95096.212</v>
      </c>
      <c r="C22" s="142">
        <v>80523.123999999996</v>
      </c>
      <c r="D22" s="142">
        <v>6428.9319999999998</v>
      </c>
      <c r="E22" s="142">
        <v>8144.1559999999999</v>
      </c>
      <c r="G22" s="1"/>
      <c r="H22" s="1"/>
      <c r="M22" s="1"/>
      <c r="N22" s="1"/>
      <c r="S22" s="1"/>
      <c r="T22" s="1"/>
      <c r="Y22" s="1"/>
      <c r="Z22" s="1"/>
      <c r="AE22" s="1"/>
      <c r="AJ22" s="1"/>
      <c r="AL22" s="10"/>
      <c r="AQ22" s="10"/>
    </row>
    <row r="23" spans="1:44" ht="14.5" customHeight="1" x14ac:dyDescent="0.35">
      <c r="A23" s="104" t="s">
        <v>457</v>
      </c>
      <c r="B23" s="142">
        <f>SUM(C23:E23)</f>
        <v>181789.34600000002</v>
      </c>
      <c r="C23" s="102">
        <v>128108.54</v>
      </c>
      <c r="D23" s="102">
        <v>30032.53</v>
      </c>
      <c r="E23" s="102">
        <v>23648.276000000002</v>
      </c>
      <c r="G23" s="1"/>
      <c r="H23" s="1"/>
      <c r="M23" s="1"/>
      <c r="N23" s="1"/>
      <c r="S23" s="1"/>
      <c r="T23" s="1"/>
      <c r="Y23" s="1"/>
      <c r="Z23" s="1"/>
      <c r="AE23" s="1"/>
      <c r="AJ23" s="1"/>
      <c r="AL23" s="10"/>
      <c r="AQ23" s="10"/>
    </row>
    <row r="24" spans="1:44" ht="14.5" customHeight="1" x14ac:dyDescent="0.35">
      <c r="A24" s="104" t="s">
        <v>458</v>
      </c>
      <c r="B24" s="142">
        <f>SUM(C24:E24)</f>
        <v>33425.366800000003</v>
      </c>
      <c r="C24" s="102">
        <v>24793.586800000001</v>
      </c>
      <c r="D24" s="102">
        <v>8631.7800000000007</v>
      </c>
      <c r="E24" s="102"/>
      <c r="G24" s="1"/>
      <c r="H24" s="1"/>
      <c r="M24" s="1"/>
      <c r="N24" s="1"/>
      <c r="S24" s="1"/>
      <c r="T24" s="1"/>
      <c r="Y24" s="1"/>
      <c r="Z24" s="1"/>
      <c r="AE24" s="1"/>
      <c r="AJ24" s="1"/>
      <c r="AL24" s="10"/>
      <c r="AQ24" s="10"/>
    </row>
    <row r="25" spans="1:44" ht="14.5" customHeight="1" x14ac:dyDescent="0.35">
      <c r="A25" s="105" t="s">
        <v>459</v>
      </c>
      <c r="B25" s="202">
        <f>SUM(B22:B24)</f>
        <v>310310.92480000004</v>
      </c>
      <c r="C25" s="202">
        <f>SUM(C22:C24)</f>
        <v>233425.25079999998</v>
      </c>
      <c r="D25" s="202">
        <f>SUM(D22:D24)</f>
        <v>45093.241999999998</v>
      </c>
      <c r="E25" s="202">
        <f>SUM(E22:E24)</f>
        <v>31792.432000000001</v>
      </c>
      <c r="G25" s="1"/>
      <c r="H25" s="1"/>
      <c r="M25" s="1"/>
      <c r="N25" s="1"/>
      <c r="S25" s="1"/>
      <c r="T25" s="1"/>
      <c r="Y25" s="1"/>
      <c r="Z25" s="1"/>
      <c r="AE25" s="1"/>
      <c r="AJ25" s="1"/>
      <c r="AL25" s="10"/>
      <c r="AQ25" s="10"/>
    </row>
    <row r="26" spans="1:44" ht="14.5" customHeight="1" x14ac:dyDescent="0.45">
      <c r="A26" s="21"/>
      <c r="B26" s="1"/>
      <c r="H26" s="1"/>
      <c r="I26" s="1"/>
      <c r="N26" s="1"/>
      <c r="O26" s="1"/>
      <c r="T26" s="1"/>
      <c r="U26" s="1"/>
      <c r="Z26" s="1"/>
      <c r="AA26" s="1"/>
      <c r="AF26" s="1"/>
      <c r="AK26" s="1"/>
      <c r="AM26" s="10"/>
      <c r="AR26" s="10"/>
    </row>
    <row r="27" spans="1:44" ht="18.649999999999999" customHeight="1" x14ac:dyDescent="0.45">
      <c r="A27" s="449" t="s">
        <v>453</v>
      </c>
      <c r="B27" s="460">
        <v>2022</v>
      </c>
      <c r="C27" s="461"/>
      <c r="D27" s="461"/>
      <c r="E27" s="461"/>
      <c r="F27" s="1"/>
      <c r="H27" s="1"/>
      <c r="I27" s="1"/>
      <c r="N27" s="1"/>
      <c r="O27" s="1"/>
      <c r="T27" s="1"/>
      <c r="U27" s="1"/>
      <c r="Z27" s="1"/>
      <c r="AA27" s="1"/>
      <c r="AF27" s="1"/>
      <c r="AK27" s="1"/>
      <c r="AM27" s="10"/>
      <c r="AR27" s="10"/>
    </row>
    <row r="28" spans="1:44" ht="14.5" customHeight="1" x14ac:dyDescent="0.35">
      <c r="A28" s="449"/>
      <c r="B28" s="99" t="s">
        <v>311</v>
      </c>
      <c r="C28" s="99" t="s">
        <v>66</v>
      </c>
      <c r="D28" s="99" t="s">
        <v>127</v>
      </c>
      <c r="E28" s="99" t="s">
        <v>173</v>
      </c>
      <c r="G28" s="1"/>
      <c r="H28" s="1"/>
      <c r="M28" s="1"/>
      <c r="N28" s="1"/>
      <c r="S28" s="1"/>
      <c r="T28" s="1"/>
      <c r="Y28" s="1"/>
      <c r="Z28" s="1"/>
      <c r="AE28" s="1"/>
      <c r="AJ28" s="1"/>
      <c r="AL28" s="10"/>
      <c r="AQ28" s="10"/>
    </row>
    <row r="29" spans="1:44" ht="14.5" customHeight="1" x14ac:dyDescent="0.35">
      <c r="A29" s="181" t="s">
        <v>456</v>
      </c>
      <c r="B29" s="142">
        <v>88013.798009983744</v>
      </c>
      <c r="C29" s="142">
        <v>74789.785352512088</v>
      </c>
      <c r="D29" s="142">
        <v>6852.5386974716666</v>
      </c>
      <c r="E29" s="142">
        <v>6371.4739600000003</v>
      </c>
      <c r="G29" s="1"/>
      <c r="H29" s="1"/>
      <c r="M29" s="1"/>
      <c r="N29" s="1"/>
      <c r="S29" s="1"/>
      <c r="T29" s="1"/>
      <c r="Y29" s="1"/>
      <c r="Z29" s="1"/>
      <c r="AE29" s="1"/>
      <c r="AJ29" s="1"/>
      <c r="AL29" s="10"/>
      <c r="AQ29" s="10"/>
    </row>
    <row r="30" spans="1:44" ht="14.5" customHeight="1" x14ac:dyDescent="0.35">
      <c r="A30" s="104" t="s">
        <v>457</v>
      </c>
      <c r="B30" s="102">
        <v>208722.47056550326</v>
      </c>
      <c r="C30" s="102">
        <v>151217.72756550327</v>
      </c>
      <c r="D30" s="102">
        <v>32311.113000000001</v>
      </c>
      <c r="E30" s="102">
        <v>25193.63</v>
      </c>
      <c r="G30" s="1"/>
      <c r="H30" s="1"/>
      <c r="M30" s="1"/>
      <c r="N30" s="1"/>
      <c r="S30" s="1"/>
      <c r="T30" s="1"/>
      <c r="Y30" s="1"/>
      <c r="Z30" s="1"/>
      <c r="AE30" s="1"/>
      <c r="AJ30" s="1"/>
      <c r="AL30" s="10"/>
      <c r="AQ30" s="10"/>
    </row>
    <row r="31" spans="1:44" ht="14.5" customHeight="1" x14ac:dyDescent="0.35">
      <c r="A31" s="104" t="s">
        <v>458</v>
      </c>
      <c r="B31" s="102">
        <v>9463.32</v>
      </c>
      <c r="C31" s="102"/>
      <c r="D31" s="102">
        <v>9463.32</v>
      </c>
      <c r="E31" s="102"/>
      <c r="G31" s="1"/>
      <c r="H31" s="1"/>
      <c r="M31" s="1"/>
      <c r="N31" s="1"/>
      <c r="S31" s="1"/>
      <c r="T31" s="1"/>
      <c r="Y31" s="1"/>
      <c r="Z31" s="1"/>
      <c r="AE31" s="1"/>
      <c r="AJ31" s="1"/>
      <c r="AL31" s="10"/>
      <c r="AQ31" s="10"/>
    </row>
    <row r="32" spans="1:44" ht="14.5" customHeight="1" x14ac:dyDescent="0.35">
      <c r="A32" s="105" t="s">
        <v>459</v>
      </c>
      <c r="B32" s="202">
        <v>306200</v>
      </c>
      <c r="C32" s="202">
        <v>226007.51291801533</v>
      </c>
      <c r="D32" s="202">
        <v>48627</v>
      </c>
      <c r="E32" s="202">
        <v>31565.10396</v>
      </c>
      <c r="G32" s="1"/>
      <c r="H32" s="1"/>
      <c r="M32" s="1"/>
      <c r="N32" s="1"/>
      <c r="S32" s="1"/>
      <c r="T32" s="1"/>
      <c r="Y32" s="1"/>
      <c r="Z32" s="1"/>
      <c r="AE32" s="1"/>
      <c r="AJ32" s="1"/>
      <c r="AL32" s="10"/>
      <c r="AQ32" s="10"/>
    </row>
    <row r="33" spans="1:44" ht="14.5" customHeight="1" x14ac:dyDescent="0.45">
      <c r="A33" s="21"/>
      <c r="B33" s="1"/>
      <c r="H33" s="1"/>
      <c r="I33" s="1"/>
      <c r="N33" s="1"/>
      <c r="O33" s="1"/>
      <c r="T33" s="1"/>
      <c r="U33" s="1"/>
      <c r="Z33" s="1"/>
      <c r="AA33" s="1"/>
      <c r="AF33" s="1"/>
      <c r="AK33" s="1"/>
      <c r="AM33" s="10"/>
      <c r="AR33" s="10"/>
    </row>
    <row r="34" spans="1:44" ht="18.649999999999999" customHeight="1" x14ac:dyDescent="0.45">
      <c r="A34" s="449" t="s">
        <v>453</v>
      </c>
      <c r="B34" s="460">
        <v>2021</v>
      </c>
      <c r="C34" s="461"/>
      <c r="D34" s="461"/>
      <c r="E34" s="461"/>
      <c r="F34" s="1"/>
      <c r="H34" s="1"/>
      <c r="I34" s="1"/>
      <c r="N34" s="1"/>
      <c r="O34" s="1"/>
      <c r="T34" s="1"/>
      <c r="U34" s="1"/>
      <c r="Z34" s="1"/>
      <c r="AA34" s="1"/>
      <c r="AF34" s="1"/>
      <c r="AK34" s="1"/>
      <c r="AM34" s="10"/>
      <c r="AR34" s="10"/>
    </row>
    <row r="35" spans="1:44" ht="14.5" customHeight="1" x14ac:dyDescent="0.35">
      <c r="A35" s="449"/>
      <c r="B35" s="99" t="s">
        <v>311</v>
      </c>
      <c r="C35" s="99" t="s">
        <v>460</v>
      </c>
      <c r="D35" s="99" t="s">
        <v>127</v>
      </c>
      <c r="E35" s="99" t="s">
        <v>173</v>
      </c>
      <c r="G35" s="1"/>
      <c r="H35" s="1"/>
      <c r="M35" s="1"/>
      <c r="N35" s="1"/>
      <c r="S35" s="1"/>
      <c r="T35" s="1"/>
      <c r="Y35" s="1"/>
      <c r="Z35" s="1"/>
      <c r="AE35" s="1"/>
      <c r="AJ35" s="1"/>
      <c r="AL35" s="10"/>
      <c r="AQ35" s="10"/>
    </row>
    <row r="36" spans="1:44" ht="14.5" customHeight="1" x14ac:dyDescent="0.35">
      <c r="A36" s="181" t="s">
        <v>456</v>
      </c>
      <c r="B36" s="142">
        <v>90082</v>
      </c>
      <c r="C36" s="142">
        <v>77231</v>
      </c>
      <c r="D36" s="142">
        <v>6622</v>
      </c>
      <c r="E36" s="142">
        <v>6229</v>
      </c>
      <c r="G36" s="1"/>
      <c r="H36" s="1"/>
      <c r="M36" s="1"/>
      <c r="N36" s="1"/>
      <c r="S36" s="1"/>
      <c r="T36" s="1"/>
      <c r="Y36" s="1"/>
      <c r="Z36" s="1"/>
      <c r="AE36" s="1"/>
      <c r="AJ36" s="1"/>
      <c r="AL36" s="10"/>
      <c r="AQ36" s="10"/>
    </row>
    <row r="37" spans="1:44" ht="14.5" customHeight="1" x14ac:dyDescent="0.35">
      <c r="A37" s="104" t="s">
        <v>457</v>
      </c>
      <c r="B37" s="102">
        <v>207371</v>
      </c>
      <c r="C37" s="102">
        <v>149711</v>
      </c>
      <c r="D37" s="102">
        <v>34675</v>
      </c>
      <c r="E37" s="102">
        <v>22985</v>
      </c>
      <c r="G37" s="1"/>
      <c r="H37" s="1"/>
      <c r="M37" s="1"/>
      <c r="N37" s="1"/>
      <c r="S37" s="1"/>
      <c r="T37" s="1"/>
      <c r="Y37" s="1"/>
      <c r="Z37" s="1"/>
      <c r="AE37" s="1"/>
      <c r="AJ37" s="1"/>
      <c r="AL37" s="10"/>
      <c r="AQ37" s="10"/>
    </row>
    <row r="38" spans="1:44" ht="14.5" customHeight="1" x14ac:dyDescent="0.35">
      <c r="A38" s="104" t="s">
        <v>458</v>
      </c>
      <c r="B38" s="102">
        <v>9854</v>
      </c>
      <c r="C38" s="65"/>
      <c r="D38" s="102">
        <v>9854</v>
      </c>
      <c r="E38" s="65"/>
      <c r="G38" s="1"/>
      <c r="H38" s="1"/>
      <c r="M38" s="1"/>
      <c r="N38" s="1"/>
      <c r="S38" s="1"/>
      <c r="T38" s="1"/>
      <c r="Y38" s="1"/>
      <c r="Z38" s="1"/>
      <c r="AE38" s="1"/>
      <c r="AJ38" s="1"/>
      <c r="AL38" s="10"/>
      <c r="AQ38" s="10"/>
    </row>
    <row r="39" spans="1:44" ht="14.5" customHeight="1" x14ac:dyDescent="0.35">
      <c r="A39" s="105" t="s">
        <v>459</v>
      </c>
      <c r="B39" s="202">
        <v>307623</v>
      </c>
      <c r="C39" s="202">
        <v>226942</v>
      </c>
      <c r="D39" s="202">
        <v>51467</v>
      </c>
      <c r="E39" s="202">
        <v>29214</v>
      </c>
      <c r="G39" s="1"/>
      <c r="H39" s="1"/>
      <c r="M39" s="1"/>
      <c r="N39" s="1"/>
      <c r="S39" s="1"/>
      <c r="T39" s="1"/>
      <c r="Y39" s="1"/>
      <c r="Z39" s="1"/>
      <c r="AE39" s="1"/>
      <c r="AJ39" s="1"/>
      <c r="AL39" s="10"/>
      <c r="AQ39" s="10"/>
    </row>
    <row r="40" spans="1:44" ht="14.5" customHeight="1" x14ac:dyDescent="0.45">
      <c r="A40" s="21"/>
      <c r="B40" s="1"/>
      <c r="H40" s="1"/>
      <c r="I40" s="1"/>
      <c r="N40" s="1"/>
      <c r="O40" s="1"/>
      <c r="T40" s="1"/>
      <c r="U40" s="1"/>
      <c r="Z40" s="1"/>
      <c r="AA40" s="1"/>
      <c r="AF40" s="1"/>
      <c r="AK40" s="1"/>
      <c r="AM40" s="10"/>
      <c r="AR40" s="10"/>
    </row>
    <row r="41" spans="1:44" ht="18.649999999999999" customHeight="1" x14ac:dyDescent="0.45">
      <c r="A41" s="449" t="s">
        <v>453</v>
      </c>
      <c r="B41" s="460">
        <v>2020</v>
      </c>
      <c r="C41" s="461"/>
      <c r="D41" s="461"/>
      <c r="E41" s="461"/>
      <c r="F41" s="461"/>
      <c r="G41" s="1"/>
      <c r="H41" s="1"/>
      <c r="I41" s="1"/>
      <c r="N41" s="1"/>
      <c r="O41" s="1"/>
      <c r="T41" s="1"/>
      <c r="U41" s="1"/>
      <c r="Z41" s="1"/>
      <c r="AA41" s="1"/>
      <c r="AF41" s="1"/>
      <c r="AK41" s="1"/>
      <c r="AM41" s="10"/>
      <c r="AR41" s="10"/>
    </row>
    <row r="42" spans="1:44" ht="14.5" customHeight="1" x14ac:dyDescent="0.35">
      <c r="A42" s="449"/>
      <c r="B42" s="99" t="s">
        <v>311</v>
      </c>
      <c r="C42" s="99" t="s">
        <v>363</v>
      </c>
      <c r="D42" s="99" t="s">
        <v>127</v>
      </c>
      <c r="E42" s="99" t="s">
        <v>173</v>
      </c>
      <c r="F42" s="99" t="s">
        <v>364</v>
      </c>
      <c r="G42" s="1"/>
      <c r="H42" s="1"/>
      <c r="M42" s="1"/>
      <c r="N42" s="1"/>
      <c r="S42" s="1"/>
      <c r="T42" s="1"/>
      <c r="Y42" s="1"/>
      <c r="Z42" s="1"/>
      <c r="AE42" s="1"/>
      <c r="AJ42" s="1"/>
      <c r="AL42" s="10"/>
      <c r="AQ42" s="10"/>
    </row>
    <row r="43" spans="1:44" ht="14.5" customHeight="1" x14ac:dyDescent="0.35">
      <c r="A43" s="181" t="s">
        <v>456</v>
      </c>
      <c r="B43" s="142">
        <v>97426</v>
      </c>
      <c r="C43" s="142">
        <v>85431</v>
      </c>
      <c r="D43" s="142">
        <v>6259</v>
      </c>
      <c r="E43" s="142">
        <v>5624</v>
      </c>
      <c r="F43" s="182">
        <v>112</v>
      </c>
      <c r="G43" s="1"/>
      <c r="H43" s="1"/>
      <c r="M43" s="1"/>
      <c r="N43" s="1"/>
      <c r="S43" s="1"/>
      <c r="T43" s="1"/>
      <c r="Y43" s="1"/>
      <c r="Z43" s="1"/>
      <c r="AE43" s="1"/>
      <c r="AJ43" s="1"/>
      <c r="AL43" s="10"/>
      <c r="AQ43" s="10"/>
    </row>
    <row r="44" spans="1:44" ht="14.5" customHeight="1" x14ac:dyDescent="0.35">
      <c r="A44" s="104" t="s">
        <v>457</v>
      </c>
      <c r="B44" s="102">
        <v>206669</v>
      </c>
      <c r="C44" s="102">
        <v>149886</v>
      </c>
      <c r="D44" s="102">
        <v>33790</v>
      </c>
      <c r="E44" s="102">
        <v>21020</v>
      </c>
      <c r="F44" s="102">
        <v>1973</v>
      </c>
      <c r="G44" s="1"/>
      <c r="H44" s="1"/>
      <c r="M44" s="1"/>
      <c r="N44" s="1"/>
      <c r="S44" s="1"/>
      <c r="T44" s="1"/>
      <c r="Y44" s="1"/>
      <c r="Z44" s="1"/>
      <c r="AE44" s="1"/>
      <c r="AJ44" s="1"/>
      <c r="AL44" s="10"/>
      <c r="AQ44" s="10"/>
    </row>
    <row r="45" spans="1:44" ht="14.5" customHeight="1" x14ac:dyDescent="0.35">
      <c r="A45" s="104" t="s">
        <v>458</v>
      </c>
      <c r="B45" s="102">
        <v>9707</v>
      </c>
      <c r="C45" s="65"/>
      <c r="D45" s="102">
        <v>9707</v>
      </c>
      <c r="E45" s="65"/>
      <c r="F45" s="65"/>
      <c r="G45" s="1"/>
      <c r="H45" s="1"/>
      <c r="M45" s="1"/>
      <c r="N45" s="1"/>
      <c r="S45" s="1"/>
      <c r="T45" s="1"/>
      <c r="Y45" s="1"/>
      <c r="Z45" s="1"/>
      <c r="AE45" s="1"/>
      <c r="AJ45" s="1"/>
      <c r="AL45" s="10"/>
      <c r="AQ45" s="10"/>
    </row>
    <row r="46" spans="1:44" ht="14.5" customHeight="1" x14ac:dyDescent="0.35">
      <c r="A46" s="105" t="s">
        <v>459</v>
      </c>
      <c r="B46" s="202">
        <v>314473</v>
      </c>
      <c r="C46" s="202">
        <v>235318</v>
      </c>
      <c r="D46" s="202">
        <v>50426</v>
      </c>
      <c r="E46" s="202">
        <v>26644</v>
      </c>
      <c r="F46" s="202">
        <v>2085</v>
      </c>
      <c r="G46" s="1"/>
      <c r="H46" s="1"/>
      <c r="M46" s="1"/>
      <c r="N46" s="1"/>
      <c r="S46" s="1"/>
      <c r="T46" s="1"/>
      <c r="Y46" s="1"/>
      <c r="Z46" s="1"/>
      <c r="AE46" s="1"/>
      <c r="AJ46" s="1"/>
      <c r="AL46" s="10"/>
      <c r="AQ46" s="10"/>
    </row>
    <row r="47" spans="1:44" ht="14.5" customHeight="1" x14ac:dyDescent="0.45">
      <c r="A47" s="21"/>
      <c r="B47" s="1"/>
      <c r="H47" s="1"/>
      <c r="I47" s="1"/>
      <c r="N47" s="1"/>
      <c r="O47" s="1"/>
      <c r="T47" s="1"/>
      <c r="U47" s="1"/>
      <c r="Z47" s="1"/>
      <c r="AA47" s="1"/>
      <c r="AF47" s="1"/>
      <c r="AK47" s="1"/>
      <c r="AM47" s="10"/>
      <c r="AR47" s="10"/>
    </row>
    <row r="48" spans="1:44" ht="18.649999999999999" customHeight="1" x14ac:dyDescent="0.45">
      <c r="A48" s="449" t="s">
        <v>453</v>
      </c>
      <c r="B48" s="460">
        <v>2019</v>
      </c>
      <c r="C48" s="461"/>
      <c r="D48" s="461"/>
      <c r="E48" s="461"/>
      <c r="F48" s="461"/>
      <c r="H48" s="1"/>
      <c r="I48" s="1"/>
      <c r="N48" s="1"/>
      <c r="O48" s="1"/>
      <c r="T48" s="1"/>
      <c r="U48" s="1"/>
      <c r="Z48" s="1"/>
      <c r="AA48" s="1"/>
      <c r="AF48" s="1"/>
      <c r="AK48" s="1"/>
      <c r="AM48" s="10"/>
      <c r="AR48" s="10"/>
    </row>
    <row r="49" spans="1:44" ht="14.5" customHeight="1" x14ac:dyDescent="0.35">
      <c r="A49" s="449"/>
      <c r="B49" s="99" t="s">
        <v>311</v>
      </c>
      <c r="C49" s="99" t="s">
        <v>461</v>
      </c>
      <c r="D49" s="99" t="s">
        <v>63</v>
      </c>
      <c r="E49" s="99" t="s">
        <v>462</v>
      </c>
      <c r="F49" s="99" t="s">
        <v>364</v>
      </c>
      <c r="G49" s="1"/>
      <c r="H49" s="1"/>
      <c r="M49" s="1"/>
      <c r="N49" s="1"/>
      <c r="S49" s="1"/>
      <c r="T49" s="1"/>
      <c r="Y49" s="1"/>
      <c r="Z49" s="1"/>
      <c r="AE49" s="1"/>
      <c r="AJ49" s="1"/>
      <c r="AL49" s="10"/>
      <c r="AQ49" s="10"/>
    </row>
    <row r="50" spans="1:44" ht="14.5" customHeight="1" x14ac:dyDescent="0.35">
      <c r="A50" s="181" t="s">
        <v>456</v>
      </c>
      <c r="B50" s="142">
        <f>SUM(C50:F50)</f>
        <v>168549</v>
      </c>
      <c r="C50" s="191">
        <v>124009</v>
      </c>
      <c r="D50" s="191">
        <v>30426</v>
      </c>
      <c r="E50" s="191">
        <v>14049</v>
      </c>
      <c r="F50" s="192">
        <v>65</v>
      </c>
      <c r="G50" s="1"/>
      <c r="H50" s="1"/>
      <c r="M50" s="1"/>
      <c r="N50" s="1"/>
      <c r="S50" s="1"/>
      <c r="T50" s="1"/>
      <c r="Y50" s="1"/>
      <c r="Z50" s="1"/>
      <c r="AE50" s="1"/>
      <c r="AJ50" s="1"/>
      <c r="AL50" s="10"/>
      <c r="AQ50" s="10"/>
    </row>
    <row r="51" spans="1:44" ht="14.5" customHeight="1" x14ac:dyDescent="0.35">
      <c r="A51" s="104" t="s">
        <v>457</v>
      </c>
      <c r="B51" s="142">
        <f>SUM(C51:F51)</f>
        <v>162519</v>
      </c>
      <c r="C51" s="101">
        <v>96539</v>
      </c>
      <c r="D51" s="103">
        <v>159</v>
      </c>
      <c r="E51" s="101">
        <v>63397</v>
      </c>
      <c r="F51" s="101">
        <v>2424</v>
      </c>
      <c r="G51" s="1"/>
      <c r="H51" s="1"/>
      <c r="M51" s="1"/>
      <c r="N51" s="1"/>
      <c r="S51" s="1"/>
      <c r="T51" s="1"/>
      <c r="Y51" s="1"/>
      <c r="Z51" s="1"/>
      <c r="AE51" s="1"/>
      <c r="AJ51" s="1"/>
      <c r="AL51" s="10"/>
      <c r="AQ51" s="10"/>
    </row>
    <row r="52" spans="1:44" ht="14.5" customHeight="1" x14ac:dyDescent="0.35">
      <c r="A52" s="104" t="s">
        <v>458</v>
      </c>
      <c r="B52" s="142">
        <f>SUM(C52:F52)</f>
        <v>42215</v>
      </c>
      <c r="C52" s="101">
        <v>32527</v>
      </c>
      <c r="D52" s="103"/>
      <c r="E52" s="101">
        <v>9688</v>
      </c>
      <c r="F52" s="103"/>
      <c r="G52" s="1"/>
      <c r="H52" s="1"/>
      <c r="M52" s="1"/>
      <c r="N52" s="1"/>
      <c r="S52" s="1"/>
      <c r="T52" s="1"/>
      <c r="Y52" s="1"/>
      <c r="Z52" s="1"/>
      <c r="AE52" s="1"/>
      <c r="AJ52" s="1"/>
      <c r="AL52" s="10"/>
      <c r="AQ52" s="10"/>
    </row>
    <row r="53" spans="1:44" ht="14.5" customHeight="1" x14ac:dyDescent="0.35">
      <c r="A53" s="105" t="s">
        <v>459</v>
      </c>
      <c r="B53" s="202">
        <f>SUM(B50:B52)</f>
        <v>373283</v>
      </c>
      <c r="C53" s="201">
        <v>217338</v>
      </c>
      <c r="D53" s="201">
        <v>30585</v>
      </c>
      <c r="E53" s="201">
        <v>86415</v>
      </c>
      <c r="F53" s="201">
        <v>2499</v>
      </c>
      <c r="G53" s="1"/>
      <c r="H53" s="1"/>
      <c r="M53" s="1"/>
      <c r="N53" s="1"/>
      <c r="S53" s="1"/>
      <c r="T53" s="1"/>
      <c r="Y53" s="1"/>
      <c r="Z53" s="1"/>
      <c r="AE53" s="1"/>
      <c r="AJ53" s="1"/>
      <c r="AL53" s="10"/>
      <c r="AQ53" s="10"/>
    </row>
    <row r="54" spans="1:44" ht="14.5" customHeight="1" x14ac:dyDescent="0.45">
      <c r="A54" s="21"/>
      <c r="B54" s="1"/>
      <c r="H54" s="1"/>
      <c r="I54" s="1"/>
      <c r="N54" s="1"/>
      <c r="O54" s="1"/>
      <c r="T54" s="1"/>
      <c r="U54" s="1"/>
      <c r="Z54" s="1"/>
      <c r="AA54" s="1"/>
      <c r="AF54" s="1"/>
      <c r="AK54" s="1"/>
      <c r="AM54" s="10"/>
      <c r="AR54" s="10"/>
    </row>
    <row r="55" spans="1:44" ht="18.649999999999999" customHeight="1" x14ac:dyDescent="0.45">
      <c r="A55" s="449" t="s">
        <v>453</v>
      </c>
      <c r="B55" s="460">
        <v>2018</v>
      </c>
      <c r="C55" s="461"/>
      <c r="D55" s="461"/>
      <c r="E55" s="461"/>
      <c r="F55" s="461"/>
      <c r="H55" s="1"/>
      <c r="I55" s="1"/>
      <c r="N55" s="1"/>
      <c r="O55" s="1"/>
      <c r="T55" s="1"/>
      <c r="U55" s="1"/>
      <c r="Z55" s="1"/>
      <c r="AA55" s="1"/>
      <c r="AF55" s="1"/>
      <c r="AK55" s="1"/>
      <c r="AM55" s="10"/>
      <c r="AR55" s="10"/>
    </row>
    <row r="56" spans="1:44" ht="14.5" customHeight="1" x14ac:dyDescent="0.35">
      <c r="A56" s="449"/>
      <c r="B56" s="99" t="s">
        <v>311</v>
      </c>
      <c r="C56" s="99" t="s">
        <v>461</v>
      </c>
      <c r="D56" s="99" t="s">
        <v>63</v>
      </c>
      <c r="E56" s="99" t="s">
        <v>462</v>
      </c>
      <c r="F56" s="99" t="s">
        <v>364</v>
      </c>
      <c r="G56" s="1"/>
      <c r="H56" s="1"/>
      <c r="M56" s="1"/>
      <c r="N56" s="1"/>
      <c r="S56" s="1"/>
      <c r="T56" s="1"/>
      <c r="Y56" s="1"/>
      <c r="Z56" s="1"/>
      <c r="AE56" s="1"/>
      <c r="AJ56" s="1"/>
      <c r="AL56" s="10"/>
      <c r="AQ56" s="10"/>
    </row>
    <row r="57" spans="1:44" ht="14.5" customHeight="1" x14ac:dyDescent="0.35">
      <c r="A57" s="181" t="s">
        <v>456</v>
      </c>
      <c r="B57" s="142">
        <v>122895</v>
      </c>
      <c r="C57" s="142">
        <v>73172</v>
      </c>
      <c r="D57" s="142">
        <v>35787</v>
      </c>
      <c r="E57" s="142">
        <v>13936</v>
      </c>
      <c r="F57" s="182"/>
      <c r="G57" s="1"/>
      <c r="H57" s="1"/>
      <c r="M57" s="1"/>
      <c r="N57" s="1"/>
      <c r="S57" s="1"/>
      <c r="T57" s="1"/>
      <c r="Y57" s="1"/>
      <c r="Z57" s="1"/>
      <c r="AE57" s="1"/>
      <c r="AJ57" s="1"/>
      <c r="AL57" s="10"/>
      <c r="AQ57" s="10"/>
    </row>
    <row r="58" spans="1:44" ht="14.5" customHeight="1" x14ac:dyDescent="0.35">
      <c r="A58" s="104" t="s">
        <v>457</v>
      </c>
      <c r="B58" s="102">
        <v>181655</v>
      </c>
      <c r="C58" s="102">
        <v>112083</v>
      </c>
      <c r="D58" s="65">
        <v>130</v>
      </c>
      <c r="E58" s="102">
        <v>66526</v>
      </c>
      <c r="F58" s="102">
        <v>2917</v>
      </c>
      <c r="G58" s="1"/>
      <c r="H58" s="1"/>
      <c r="M58" s="1"/>
      <c r="N58" s="1"/>
      <c r="S58" s="1"/>
      <c r="T58" s="1"/>
      <c r="Y58" s="1"/>
      <c r="Z58" s="1"/>
      <c r="AE58" s="1"/>
      <c r="AJ58" s="1"/>
      <c r="AL58" s="10"/>
      <c r="AQ58" s="10"/>
    </row>
    <row r="59" spans="1:44" ht="14.5" customHeight="1" x14ac:dyDescent="0.35">
      <c r="A59" s="104" t="s">
        <v>458</v>
      </c>
      <c r="B59" s="102">
        <v>57438</v>
      </c>
      <c r="C59" s="102">
        <v>47917</v>
      </c>
      <c r="D59" s="65"/>
      <c r="E59" s="102">
        <v>9521</v>
      </c>
      <c r="F59" s="65"/>
      <c r="G59" s="1"/>
      <c r="H59" s="1"/>
      <c r="M59" s="1"/>
      <c r="N59" s="1"/>
      <c r="S59" s="1"/>
      <c r="T59" s="1"/>
      <c r="Y59" s="1"/>
      <c r="Z59" s="1"/>
      <c r="AE59" s="1"/>
      <c r="AJ59" s="1"/>
      <c r="AL59" s="10"/>
      <c r="AQ59" s="10"/>
    </row>
    <row r="60" spans="1:44" ht="14.5" customHeight="1" x14ac:dyDescent="0.35">
      <c r="A60" s="105" t="s">
        <v>459</v>
      </c>
      <c r="B60" s="202">
        <v>361989</v>
      </c>
      <c r="C60" s="202">
        <v>233172</v>
      </c>
      <c r="D60" s="202">
        <v>35917</v>
      </c>
      <c r="E60" s="202">
        <v>89983</v>
      </c>
      <c r="F60" s="202">
        <v>2917</v>
      </c>
      <c r="G60" s="1"/>
      <c r="H60" s="1"/>
      <c r="M60" s="1"/>
      <c r="N60" s="1"/>
      <c r="S60" s="1"/>
      <c r="T60" s="1"/>
      <c r="Y60" s="1"/>
      <c r="Z60" s="1"/>
      <c r="AE60" s="1"/>
      <c r="AJ60" s="1"/>
      <c r="AL60" s="10"/>
      <c r="AQ60" s="10"/>
    </row>
    <row r="61" spans="1:44" ht="14.5" customHeight="1" x14ac:dyDescent="0.45">
      <c r="A61" s="21"/>
      <c r="B61" s="1"/>
      <c r="H61" s="1"/>
      <c r="I61" s="1"/>
      <c r="N61" s="1"/>
      <c r="O61" s="1"/>
      <c r="T61" s="1"/>
      <c r="U61" s="1"/>
      <c r="Z61" s="1"/>
      <c r="AA61" s="1"/>
      <c r="AF61" s="1"/>
      <c r="AK61" s="1"/>
      <c r="AM61" s="10"/>
      <c r="AR61" s="10"/>
    </row>
    <row r="62" spans="1:44" ht="18.649999999999999" customHeight="1" x14ac:dyDescent="0.45">
      <c r="A62" s="449" t="s">
        <v>453</v>
      </c>
      <c r="B62" s="460">
        <v>2017</v>
      </c>
      <c r="C62" s="461"/>
      <c r="D62" s="461"/>
      <c r="E62" s="461"/>
      <c r="F62" s="461"/>
      <c r="H62" s="1"/>
      <c r="I62" s="1"/>
      <c r="N62" s="1"/>
      <c r="O62" s="1"/>
      <c r="T62" s="1"/>
      <c r="U62" s="1"/>
      <c r="Z62" s="1"/>
      <c r="AA62" s="1"/>
      <c r="AF62" s="1"/>
      <c r="AK62" s="1"/>
      <c r="AM62" s="10"/>
      <c r="AR62" s="10"/>
    </row>
    <row r="63" spans="1:44" ht="14.5" customHeight="1" x14ac:dyDescent="0.35">
      <c r="A63" s="449"/>
      <c r="B63" s="99" t="s">
        <v>463</v>
      </c>
      <c r="C63" s="99" t="s">
        <v>461</v>
      </c>
      <c r="D63" s="99" t="s">
        <v>63</v>
      </c>
      <c r="E63" s="99" t="s">
        <v>462</v>
      </c>
      <c r="F63" s="99" t="s">
        <v>364</v>
      </c>
      <c r="G63" s="1"/>
      <c r="H63" s="1"/>
      <c r="M63" s="1"/>
      <c r="N63" s="1"/>
      <c r="S63" s="1"/>
      <c r="T63" s="1"/>
      <c r="Y63" s="1"/>
      <c r="Z63" s="1"/>
      <c r="AE63" s="1"/>
      <c r="AJ63" s="1"/>
      <c r="AL63" s="10"/>
      <c r="AQ63" s="10"/>
    </row>
    <row r="64" spans="1:44" ht="14.5" customHeight="1" x14ac:dyDescent="0.35">
      <c r="A64" s="181" t="s">
        <v>456</v>
      </c>
      <c r="B64" s="142">
        <v>128336</v>
      </c>
      <c r="C64" s="142">
        <v>75956</v>
      </c>
      <c r="D64" s="142">
        <v>36620</v>
      </c>
      <c r="E64" s="142">
        <v>15760</v>
      </c>
      <c r="F64" s="182"/>
      <c r="G64" s="1"/>
      <c r="H64" s="1"/>
      <c r="M64" s="1"/>
      <c r="N64" s="1"/>
      <c r="S64" s="1"/>
      <c r="T64" s="1"/>
      <c r="Y64" s="1"/>
      <c r="Z64" s="1"/>
      <c r="AE64" s="1"/>
      <c r="AJ64" s="1"/>
      <c r="AL64" s="10"/>
      <c r="AQ64" s="10"/>
    </row>
    <row r="65" spans="1:46" ht="14.5" customHeight="1" x14ac:dyDescent="0.35">
      <c r="A65" s="104" t="s">
        <v>457</v>
      </c>
      <c r="B65" s="102">
        <v>188472</v>
      </c>
      <c r="C65" s="102">
        <v>120153</v>
      </c>
      <c r="D65" s="65">
        <v>139</v>
      </c>
      <c r="E65" s="102">
        <v>65967</v>
      </c>
      <c r="F65" s="102">
        <v>2211</v>
      </c>
      <c r="G65" s="1"/>
      <c r="H65" s="1"/>
      <c r="M65" s="1"/>
      <c r="N65" s="1"/>
      <c r="S65" s="1"/>
      <c r="T65" s="1"/>
      <c r="Y65" s="1"/>
      <c r="Z65" s="1"/>
      <c r="AE65" s="1"/>
      <c r="AJ65" s="1"/>
      <c r="AL65" s="10"/>
      <c r="AQ65" s="10"/>
    </row>
    <row r="66" spans="1:46" ht="14.5" customHeight="1" x14ac:dyDescent="0.35">
      <c r="A66" s="104" t="s">
        <v>458</v>
      </c>
      <c r="B66" s="102">
        <v>60347</v>
      </c>
      <c r="C66" s="102">
        <v>51323</v>
      </c>
      <c r="D66" s="65"/>
      <c r="E66" s="102">
        <v>9024</v>
      </c>
      <c r="F66" s="65"/>
      <c r="G66" s="1"/>
      <c r="H66" s="1"/>
      <c r="M66" s="1"/>
      <c r="N66" s="1"/>
      <c r="S66" s="1"/>
      <c r="T66" s="1"/>
      <c r="Y66" s="1"/>
      <c r="Z66" s="1"/>
      <c r="AE66" s="1"/>
      <c r="AJ66" s="1"/>
      <c r="AL66" s="10"/>
      <c r="AQ66" s="10"/>
    </row>
    <row r="67" spans="1:46" ht="14.5" customHeight="1" x14ac:dyDescent="0.35">
      <c r="A67" s="105" t="s">
        <v>459</v>
      </c>
      <c r="B67" s="202">
        <v>377155</v>
      </c>
      <c r="C67" s="202">
        <v>247432</v>
      </c>
      <c r="D67" s="202">
        <v>36759</v>
      </c>
      <c r="E67" s="202">
        <v>90751</v>
      </c>
      <c r="F67" s="202">
        <v>2211</v>
      </c>
      <c r="G67" s="1"/>
      <c r="H67" s="1"/>
      <c r="M67" s="1"/>
      <c r="N67" s="1"/>
      <c r="S67" s="1"/>
      <c r="T67" s="1"/>
      <c r="Y67" s="1"/>
      <c r="Z67" s="1"/>
      <c r="AE67" s="1"/>
      <c r="AJ67" s="1"/>
      <c r="AL67" s="10"/>
      <c r="AQ67" s="10"/>
    </row>
    <row r="68" spans="1:46" ht="14.5" customHeight="1" x14ac:dyDescent="0.45">
      <c r="A68" s="21"/>
      <c r="B68" s="11"/>
      <c r="C68" s="11"/>
      <c r="D68" s="11"/>
      <c r="E68" s="11"/>
      <c r="F68" s="11"/>
      <c r="G68" s="11"/>
      <c r="H68" s="1"/>
      <c r="I68" s="1"/>
      <c r="N68" s="1"/>
      <c r="O68" s="1"/>
      <c r="T68" s="1"/>
      <c r="U68" s="1"/>
      <c r="Z68" s="1"/>
      <c r="AA68" s="1"/>
      <c r="AF68" s="1"/>
      <c r="AK68" s="1"/>
      <c r="AM68" s="10"/>
      <c r="AR68" s="10"/>
    </row>
    <row r="69" spans="1:46" ht="18.649999999999999" customHeight="1" x14ac:dyDescent="0.45">
      <c r="A69" s="449" t="s">
        <v>453</v>
      </c>
      <c r="B69" s="460">
        <v>2016</v>
      </c>
      <c r="C69" s="461"/>
      <c r="D69" s="461"/>
      <c r="E69" s="461"/>
      <c r="F69" s="461"/>
      <c r="G69" s="1"/>
      <c r="H69" s="1"/>
      <c r="I69" s="1"/>
      <c r="N69" s="1"/>
      <c r="O69" s="1"/>
      <c r="T69" s="1"/>
      <c r="U69" s="1"/>
      <c r="Z69" s="1"/>
      <c r="AA69" s="1"/>
      <c r="AF69" s="1"/>
      <c r="AK69" s="1"/>
      <c r="AM69" s="10"/>
      <c r="AR69" s="10"/>
    </row>
    <row r="70" spans="1:46" ht="14.5" customHeight="1" x14ac:dyDescent="0.35">
      <c r="A70" s="449"/>
      <c r="B70" s="99" t="s">
        <v>311</v>
      </c>
      <c r="C70" s="99" t="s">
        <v>461</v>
      </c>
      <c r="D70" s="99" t="s">
        <v>63</v>
      </c>
      <c r="E70" s="99" t="s">
        <v>462</v>
      </c>
      <c r="F70" s="99" t="s">
        <v>364</v>
      </c>
      <c r="G70" s="1"/>
      <c r="H70" s="1"/>
      <c r="M70" s="1"/>
      <c r="N70" s="1"/>
      <c r="S70" s="1"/>
      <c r="T70" s="1"/>
      <c r="Y70" s="1"/>
      <c r="Z70" s="1"/>
      <c r="AE70" s="1"/>
      <c r="AJ70" s="1"/>
      <c r="AL70" s="10"/>
      <c r="AQ70" s="10"/>
    </row>
    <row r="71" spans="1:46" ht="14.5" customHeight="1" x14ac:dyDescent="0.35">
      <c r="A71" s="181" t="s">
        <v>456</v>
      </c>
      <c r="B71" s="191">
        <v>57549</v>
      </c>
      <c r="C71" s="142">
        <v>35161</v>
      </c>
      <c r="D71" s="191">
        <v>41140</v>
      </c>
      <c r="E71" s="191">
        <v>16409</v>
      </c>
      <c r="F71" s="192"/>
      <c r="G71" s="1"/>
      <c r="H71" s="1"/>
      <c r="M71" s="1"/>
      <c r="N71" s="1"/>
      <c r="S71" s="1"/>
      <c r="T71" s="1"/>
      <c r="Y71" s="1"/>
      <c r="Z71" s="1"/>
      <c r="AE71" s="1"/>
      <c r="AJ71" s="1"/>
      <c r="AL71" s="10"/>
      <c r="AQ71" s="10"/>
    </row>
    <row r="72" spans="1:46" ht="14.5" customHeight="1" x14ac:dyDescent="0.35">
      <c r="A72" s="104" t="s">
        <v>457</v>
      </c>
      <c r="B72" s="101">
        <v>66297</v>
      </c>
      <c r="C72" s="102">
        <v>47024</v>
      </c>
      <c r="D72" s="103">
        <v>140</v>
      </c>
      <c r="E72" s="101">
        <v>64424</v>
      </c>
      <c r="F72" s="101">
        <v>1733</v>
      </c>
      <c r="G72" s="1"/>
      <c r="H72" s="1"/>
      <c r="M72" s="1"/>
      <c r="N72" s="1"/>
      <c r="S72" s="1"/>
      <c r="T72" s="1"/>
      <c r="Y72" s="1"/>
      <c r="Z72" s="1"/>
      <c r="AE72" s="1"/>
      <c r="AJ72" s="1"/>
      <c r="AL72" s="10"/>
      <c r="AQ72" s="10"/>
    </row>
    <row r="73" spans="1:46" ht="14.5" customHeight="1" x14ac:dyDescent="0.35">
      <c r="A73" s="104" t="s">
        <v>458</v>
      </c>
      <c r="B73" s="101">
        <v>9225</v>
      </c>
      <c r="C73" s="102">
        <v>89369</v>
      </c>
      <c r="D73" s="103"/>
      <c r="E73" s="101">
        <v>9225</v>
      </c>
      <c r="F73" s="103"/>
      <c r="G73" s="1"/>
      <c r="H73" s="1"/>
      <c r="M73" s="1"/>
      <c r="N73" s="1"/>
      <c r="S73" s="1"/>
      <c r="T73" s="1"/>
      <c r="Y73" s="1"/>
      <c r="Z73" s="1"/>
      <c r="AE73" s="1"/>
      <c r="AJ73" s="1"/>
      <c r="AL73" s="10"/>
      <c r="AQ73" s="10"/>
    </row>
    <row r="74" spans="1:46" ht="14.5" customHeight="1" x14ac:dyDescent="0.35">
      <c r="A74" s="105" t="s">
        <v>459</v>
      </c>
      <c r="B74" s="201">
        <v>133071</v>
      </c>
      <c r="C74" s="202">
        <v>171554</v>
      </c>
      <c r="D74" s="201">
        <v>41280</v>
      </c>
      <c r="E74" s="201">
        <v>90058</v>
      </c>
      <c r="F74" s="201">
        <v>1733</v>
      </c>
      <c r="G74" s="1"/>
      <c r="H74" s="1"/>
      <c r="M74" s="1"/>
      <c r="N74" s="1"/>
      <c r="S74" s="1"/>
      <c r="T74" s="1"/>
      <c r="Y74" s="1"/>
      <c r="Z74" s="1"/>
      <c r="AE74" s="1"/>
      <c r="AJ74" s="1"/>
      <c r="AL74" s="10"/>
      <c r="AQ74" s="10"/>
    </row>
    <row r="75" spans="1:46" ht="14.5" customHeight="1" x14ac:dyDescent="0.45">
      <c r="A75" s="21"/>
      <c r="B75" s="1"/>
      <c r="H75" s="1"/>
      <c r="I75" s="1"/>
      <c r="N75" s="1"/>
      <c r="O75" s="1"/>
      <c r="T75" s="1"/>
      <c r="U75" s="1"/>
      <c r="Z75" s="1"/>
      <c r="AA75" s="1"/>
      <c r="AF75" s="1"/>
      <c r="AK75" s="1"/>
      <c r="AM75" s="10"/>
      <c r="AR75" s="10"/>
    </row>
    <row r="76" spans="1:46" x14ac:dyDescent="0.35">
      <c r="AC76" s="11"/>
      <c r="AD76" s="11"/>
      <c r="AI76" s="11"/>
      <c r="AJ76" s="11"/>
      <c r="AL76" s="4"/>
      <c r="AM76" s="4"/>
      <c r="AN76" s="11"/>
      <c r="AO76" s="11"/>
      <c r="AQ76" s="4"/>
      <c r="AR76" s="4"/>
      <c r="AS76" s="11"/>
      <c r="AT76" s="11"/>
    </row>
    <row r="77" spans="1:46" x14ac:dyDescent="0.35">
      <c r="AO77" s="4"/>
      <c r="AT77" s="4"/>
    </row>
    <row r="78" spans="1:46" x14ac:dyDescent="0.35">
      <c r="AO78" s="4"/>
      <c r="AT78" s="4"/>
    </row>
    <row r="79" spans="1:46" x14ac:dyDescent="0.35">
      <c r="AO79" s="4"/>
      <c r="AT79" s="4"/>
    </row>
    <row r="81" spans="38:46" x14ac:dyDescent="0.35">
      <c r="AM81" s="1"/>
      <c r="AN81" s="91"/>
      <c r="AO81" s="91"/>
      <c r="AP81" s="91"/>
      <c r="AR81" s="1"/>
      <c r="AS81" s="91"/>
      <c r="AT81" s="91"/>
    </row>
    <row r="82" spans="38:46" x14ac:dyDescent="0.35">
      <c r="AL82" s="1"/>
      <c r="AM82" s="4"/>
      <c r="AN82" s="4"/>
      <c r="AO82" s="4"/>
      <c r="AP82" s="4"/>
      <c r="AQ82" s="1"/>
      <c r="AR82" s="4"/>
      <c r="AS82" s="4"/>
      <c r="AT82" s="4"/>
    </row>
    <row r="83" spans="38:46" x14ac:dyDescent="0.35">
      <c r="AL83" s="1"/>
      <c r="AM83" s="4"/>
      <c r="AN83" s="4"/>
      <c r="AO83" s="4"/>
      <c r="AP83" s="4"/>
      <c r="AQ83" s="1"/>
      <c r="AR83" s="4"/>
      <c r="AS83" s="4"/>
      <c r="AT83" s="4"/>
    </row>
    <row r="84" spans="38:46" x14ac:dyDescent="0.35">
      <c r="AL84" s="1"/>
      <c r="AM84" s="4"/>
      <c r="AN84" s="4"/>
      <c r="AO84" s="4"/>
      <c r="AP84" s="4"/>
      <c r="AQ84" s="1"/>
      <c r="AR84" s="4"/>
      <c r="AS84" s="4"/>
      <c r="AT84" s="4"/>
    </row>
    <row r="85" spans="38:46" x14ac:dyDescent="0.35">
      <c r="AL85" s="1"/>
      <c r="AM85" s="4"/>
      <c r="AN85" s="4"/>
      <c r="AO85" s="4"/>
      <c r="AP85" s="4"/>
      <c r="AQ85" s="1"/>
      <c r="AR85" s="4"/>
      <c r="AS85" s="4"/>
      <c r="AT85" s="4"/>
    </row>
    <row r="86" spans="38:46" x14ac:dyDescent="0.35">
      <c r="AL86" s="1"/>
      <c r="AM86" s="4"/>
      <c r="AN86" s="4"/>
      <c r="AO86" s="4"/>
      <c r="AP86" s="4"/>
      <c r="AQ86" s="1"/>
      <c r="AR86" s="4"/>
      <c r="AS86" s="4"/>
      <c r="AT86" s="4"/>
    </row>
    <row r="88" spans="38:46" x14ac:dyDescent="0.35">
      <c r="AM88" s="1"/>
      <c r="AN88" s="91"/>
      <c r="AO88" s="91"/>
      <c r="AP88" s="91"/>
      <c r="AR88" s="1"/>
      <c r="AS88" s="91"/>
      <c r="AT88" s="91"/>
    </row>
    <row r="89" spans="38:46" x14ac:dyDescent="0.35">
      <c r="AL89" s="1"/>
      <c r="AM89" s="4"/>
      <c r="AN89" s="4"/>
      <c r="AO89" s="4"/>
      <c r="AP89" s="4"/>
      <c r="AQ89" s="1"/>
      <c r="AR89" s="4"/>
      <c r="AS89" s="4"/>
      <c r="AT89" s="4"/>
    </row>
    <row r="90" spans="38:46" x14ac:dyDescent="0.35">
      <c r="AL90" s="1"/>
      <c r="AM90" s="4"/>
      <c r="AN90" s="4"/>
      <c r="AO90" s="4"/>
      <c r="AP90" s="4"/>
      <c r="AQ90" s="1"/>
      <c r="AR90" s="4"/>
      <c r="AS90" s="4"/>
      <c r="AT90" s="4"/>
    </row>
    <row r="91" spans="38:46" x14ac:dyDescent="0.35">
      <c r="AL91" s="1"/>
      <c r="AM91" s="4"/>
      <c r="AN91" s="4"/>
      <c r="AO91" s="4"/>
      <c r="AP91" s="4"/>
      <c r="AQ91" s="1"/>
      <c r="AR91" s="4"/>
      <c r="AS91" s="4"/>
      <c r="AT91" s="4"/>
    </row>
    <row r="92" spans="38:46" x14ac:dyDescent="0.35">
      <c r="AL92" s="1"/>
      <c r="AM92" s="4"/>
      <c r="AN92" s="4"/>
      <c r="AO92" s="4"/>
      <c r="AP92" s="4"/>
      <c r="AQ92" s="1"/>
      <c r="AR92" s="4"/>
      <c r="AS92" s="4"/>
      <c r="AT92" s="4"/>
    </row>
    <row r="93" spans="38:46" x14ac:dyDescent="0.35">
      <c r="AL93" s="1"/>
      <c r="AM93" s="4"/>
      <c r="AN93" s="4"/>
      <c r="AO93" s="4"/>
      <c r="AP93" s="4"/>
      <c r="AQ93" s="1"/>
      <c r="AR93" s="4"/>
      <c r="AS93" s="4"/>
      <c r="AT93" s="4"/>
    </row>
  </sheetData>
  <sheetProtection algorithmName="SHA-512" hashValue="S+acuNGq9a6mKDKyeAy4NAJVplAX6Xc8cLnBxSrdyjT8e9FKedCb/l+8MOMxvWRN/AhTxws1C048Tx8GGwcYVQ==" saltValue="Vdi+QvRwSRvGhLlkdTTy4A==" spinCount="100000" sheet="1" objects="1" scenarios="1"/>
  <mergeCells count="20">
    <mergeCell ref="A6:A7"/>
    <mergeCell ref="B6:E6"/>
    <mergeCell ref="A34:A35"/>
    <mergeCell ref="A27:A28"/>
    <mergeCell ref="A20:A21"/>
    <mergeCell ref="A13:A14"/>
    <mergeCell ref="B13:E13"/>
    <mergeCell ref="B20:E20"/>
    <mergeCell ref="B27:E27"/>
    <mergeCell ref="B34:E34"/>
    <mergeCell ref="A69:A70"/>
    <mergeCell ref="A62:A63"/>
    <mergeCell ref="A55:A56"/>
    <mergeCell ref="A48:A49"/>
    <mergeCell ref="A41:A42"/>
    <mergeCell ref="B41:F41"/>
    <mergeCell ref="B48:F48"/>
    <mergeCell ref="B55:F55"/>
    <mergeCell ref="B62:F62"/>
    <mergeCell ref="B69:F69"/>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D1EC-139B-456B-BD97-F89836D09BFF}">
  <sheetPr>
    <tabColor theme="4" tint="0.39997558519241921"/>
  </sheetPr>
  <dimension ref="A2:K11"/>
  <sheetViews>
    <sheetView workbookViewId="0">
      <selection activeCell="A4" sqref="A4"/>
    </sheetView>
  </sheetViews>
  <sheetFormatPr defaultRowHeight="14.5" x14ac:dyDescent="0.35"/>
  <cols>
    <col min="1" max="10" width="11.54296875" customWidth="1"/>
  </cols>
  <sheetData>
    <row r="2" spans="1:11" x14ac:dyDescent="0.35">
      <c r="D2" s="1" t="s">
        <v>50</v>
      </c>
    </row>
    <row r="3" spans="1:11" ht="17" x14ac:dyDescent="0.4">
      <c r="D3" s="288" t="s">
        <v>3</v>
      </c>
      <c r="F3" s="59" t="str">
        <f>'0. Table of Contents'!B4</f>
        <v>Last updated: 2026-07-06</v>
      </c>
    </row>
    <row r="5" spans="1:11" ht="20.149999999999999" customHeight="1" x14ac:dyDescent="0.45">
      <c r="A5" s="462" t="s">
        <v>464</v>
      </c>
      <c r="B5" s="450"/>
      <c r="C5" s="450"/>
      <c r="D5" s="450"/>
      <c r="E5" s="450"/>
      <c r="F5" s="450"/>
      <c r="G5" s="450"/>
    </row>
    <row r="6" spans="1:11" ht="18.5" x14ac:dyDescent="0.45">
      <c r="A6" s="100">
        <v>2016</v>
      </c>
      <c r="B6" s="100">
        <v>2017</v>
      </c>
      <c r="C6" s="100">
        <v>2018</v>
      </c>
      <c r="D6" s="100">
        <v>2019</v>
      </c>
      <c r="E6" s="100">
        <v>2020</v>
      </c>
      <c r="F6" s="100">
        <v>2021</v>
      </c>
      <c r="G6" s="100">
        <v>2022</v>
      </c>
      <c r="H6" s="100">
        <v>2023</v>
      </c>
      <c r="I6" s="100">
        <v>2024</v>
      </c>
      <c r="J6" s="100">
        <v>2025</v>
      </c>
    </row>
    <row r="7" spans="1:11" x14ac:dyDescent="0.35">
      <c r="A7" s="96">
        <v>485</v>
      </c>
      <c r="B7" s="96">
        <v>549</v>
      </c>
      <c r="C7" s="96">
        <v>483</v>
      </c>
      <c r="D7" s="96">
        <v>447</v>
      </c>
      <c r="E7" s="96">
        <v>438</v>
      </c>
      <c r="F7" s="96">
        <v>555</v>
      </c>
      <c r="G7" s="96">
        <v>434</v>
      </c>
      <c r="H7" s="96">
        <v>388</v>
      </c>
      <c r="I7" s="96">
        <v>415</v>
      </c>
      <c r="J7" s="96">
        <v>410</v>
      </c>
    </row>
    <row r="9" spans="1:11" x14ac:dyDescent="0.35">
      <c r="A9" s="168" t="s">
        <v>465</v>
      </c>
    </row>
    <row r="11" spans="1:11" x14ac:dyDescent="0.35">
      <c r="K11" s="64"/>
    </row>
  </sheetData>
  <sheetProtection algorithmName="SHA-512" hashValue="8Bzf30qsIEOTMZwuppEl/ptIwiRl77SIitHlmF4gmTviWYS0tCmyvNwXklI9NI7lRjInM63OaKNMJQ7EL2BJ6w==" saltValue="SYbP3NVa29hzuBTPGuMgQQ==" spinCount="100000" sheet="1" objects="1" scenarios="1"/>
  <mergeCells count="1">
    <mergeCell ref="A5:G5"/>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EF18-195A-408D-8075-A3A3DCD5BB51}">
  <sheetPr>
    <tabColor theme="4" tint="0.39997558519241921"/>
  </sheetPr>
  <dimension ref="A2:T16"/>
  <sheetViews>
    <sheetView zoomScaleNormal="100" workbookViewId="0">
      <selection activeCell="A4" sqref="A4"/>
    </sheetView>
  </sheetViews>
  <sheetFormatPr defaultRowHeight="14.5" x14ac:dyDescent="0.35"/>
  <cols>
    <col min="1" max="1" width="15.453125" customWidth="1"/>
    <col min="2" max="2" width="25.26953125" customWidth="1"/>
    <col min="3" max="3" width="14.7265625" customWidth="1"/>
    <col min="4" max="4" width="30.26953125" customWidth="1"/>
    <col min="5" max="5" width="35.1796875" customWidth="1"/>
    <col min="6" max="6" width="16.7265625" customWidth="1"/>
    <col min="7" max="18" width="9.7265625" customWidth="1"/>
    <col min="19" max="19" width="15.453125" customWidth="1"/>
  </cols>
  <sheetData>
    <row r="2" spans="1:20" x14ac:dyDescent="0.35">
      <c r="C2" s="1" t="s">
        <v>50</v>
      </c>
    </row>
    <row r="3" spans="1:20" ht="17" x14ac:dyDescent="0.4">
      <c r="C3" s="288" t="s">
        <v>3</v>
      </c>
      <c r="E3" s="59" t="str">
        <f>'0. Table of Contents'!B4</f>
        <v>Last updated: 2026-07-06</v>
      </c>
    </row>
    <row r="5" spans="1:20" ht="20.149999999999999" customHeight="1" x14ac:dyDescent="0.45">
      <c r="A5" s="21" t="s">
        <v>466</v>
      </c>
    </row>
    <row r="6" spans="1:20" ht="24.65" customHeight="1" x14ac:dyDescent="0.35">
      <c r="A6" s="463" t="s">
        <v>467</v>
      </c>
      <c r="B6" s="463" t="s">
        <v>468</v>
      </c>
      <c r="C6" s="463" t="s">
        <v>469</v>
      </c>
      <c r="D6" s="463" t="s">
        <v>470</v>
      </c>
      <c r="E6" s="463" t="s">
        <v>471</v>
      </c>
      <c r="F6" s="464" t="s">
        <v>472</v>
      </c>
      <c r="G6" s="449" t="s">
        <v>473</v>
      </c>
      <c r="H6" s="449"/>
      <c r="I6" s="449"/>
      <c r="J6" s="449"/>
      <c r="K6" s="449"/>
      <c r="L6" s="449"/>
      <c r="M6" s="449"/>
      <c r="N6" s="449"/>
      <c r="O6" s="449"/>
      <c r="P6" s="449"/>
      <c r="Q6" s="449"/>
      <c r="R6" s="449"/>
      <c r="S6" s="449"/>
    </row>
    <row r="7" spans="1:20" ht="29" x14ac:dyDescent="0.35">
      <c r="A7" s="463"/>
      <c r="B7" s="463"/>
      <c r="C7" s="463"/>
      <c r="D7" s="463"/>
      <c r="E7" s="463"/>
      <c r="F7" s="464"/>
      <c r="G7" s="189">
        <v>2014</v>
      </c>
      <c r="H7" s="189">
        <v>2015</v>
      </c>
      <c r="I7" s="189">
        <v>2016</v>
      </c>
      <c r="J7" s="189">
        <v>2017</v>
      </c>
      <c r="K7" s="189">
        <v>2018</v>
      </c>
      <c r="L7" s="189">
        <v>2019</v>
      </c>
      <c r="M7" s="189">
        <v>2020</v>
      </c>
      <c r="N7" s="189">
        <v>2021</v>
      </c>
      <c r="O7" s="189">
        <v>2022</v>
      </c>
      <c r="P7" s="189">
        <v>2023</v>
      </c>
      <c r="Q7" s="189">
        <v>2024</v>
      </c>
      <c r="R7" s="189">
        <v>2025</v>
      </c>
      <c r="S7" s="188" t="s">
        <v>474</v>
      </c>
    </row>
    <row r="8" spans="1:20" ht="187.5" customHeight="1" x14ac:dyDescent="0.35">
      <c r="A8" s="62" t="s">
        <v>475</v>
      </c>
      <c r="B8" s="63" t="s">
        <v>476</v>
      </c>
      <c r="C8" s="63" t="s">
        <v>477</v>
      </c>
      <c r="D8" s="106" t="s">
        <v>478</v>
      </c>
      <c r="E8" s="106" t="s">
        <v>555</v>
      </c>
      <c r="F8" s="107" t="s">
        <v>479</v>
      </c>
      <c r="G8" s="190"/>
      <c r="H8" s="190"/>
      <c r="I8" s="190">
        <v>1.1000000000000001</v>
      </c>
      <c r="J8" s="190">
        <v>2.9</v>
      </c>
      <c r="K8" s="190">
        <v>5.8</v>
      </c>
      <c r="L8" s="190">
        <v>7.3</v>
      </c>
      <c r="M8" s="190">
        <v>8.1999999999999993</v>
      </c>
      <c r="N8" s="190">
        <v>10.5</v>
      </c>
      <c r="O8" s="190">
        <v>12.4</v>
      </c>
      <c r="P8" s="190">
        <v>14.4</v>
      </c>
      <c r="Q8" s="190">
        <v>15.7</v>
      </c>
      <c r="R8" s="190">
        <v>16.899999999999999</v>
      </c>
      <c r="S8" s="207">
        <f>SUM(G8:R8)</f>
        <v>95.199999999999989</v>
      </c>
      <c r="T8" s="362"/>
    </row>
    <row r="9" spans="1:20" ht="59.5" customHeight="1" x14ac:dyDescent="0.35">
      <c r="A9" s="60" t="s">
        <v>480</v>
      </c>
      <c r="B9" s="61" t="s">
        <v>481</v>
      </c>
      <c r="C9" s="61" t="s">
        <v>482</v>
      </c>
      <c r="D9" s="108" t="s">
        <v>483</v>
      </c>
      <c r="E9" s="108" t="s">
        <v>484</v>
      </c>
      <c r="F9" s="109" t="s">
        <v>485</v>
      </c>
      <c r="G9" s="110">
        <v>241</v>
      </c>
      <c r="H9" s="110">
        <v>120</v>
      </c>
      <c r="I9" s="110">
        <v>111.3</v>
      </c>
      <c r="J9" s="110">
        <v>130.9</v>
      </c>
      <c r="K9" s="111">
        <f>96.8+161.3</f>
        <v>258.10000000000002</v>
      </c>
      <c r="L9" s="111">
        <v>190</v>
      </c>
      <c r="M9" s="111">
        <v>191</v>
      </c>
      <c r="N9" s="111">
        <v>194.3</v>
      </c>
      <c r="O9" s="111">
        <v>212</v>
      </c>
      <c r="P9" s="111">
        <v>197.4</v>
      </c>
      <c r="Q9" s="111">
        <v>196.9</v>
      </c>
      <c r="R9" s="111">
        <v>229</v>
      </c>
      <c r="S9" s="207">
        <f>SUM(G9:R9)</f>
        <v>2271.9000000000005</v>
      </c>
      <c r="T9" s="362"/>
    </row>
    <row r="10" spans="1:20" ht="62.5" customHeight="1" x14ac:dyDescent="0.35">
      <c r="A10" s="60" t="s">
        <v>486</v>
      </c>
      <c r="B10" s="61" t="s">
        <v>487</v>
      </c>
      <c r="C10" s="61" t="s">
        <v>477</v>
      </c>
      <c r="D10" s="108" t="s">
        <v>478</v>
      </c>
      <c r="E10" s="108" t="s">
        <v>488</v>
      </c>
      <c r="F10" s="109" t="s">
        <v>489</v>
      </c>
      <c r="G10" s="110"/>
      <c r="H10" s="110"/>
      <c r="I10" s="110"/>
      <c r="J10" s="110">
        <v>3.3</v>
      </c>
      <c r="K10" s="110">
        <v>3.3</v>
      </c>
      <c r="L10" s="110">
        <v>8.1</v>
      </c>
      <c r="M10" s="111">
        <v>8.1</v>
      </c>
      <c r="N10" s="112">
        <v>0</v>
      </c>
      <c r="O10" s="112">
        <v>0</v>
      </c>
      <c r="P10" s="112">
        <v>0</v>
      </c>
      <c r="Q10" s="112">
        <v>0</v>
      </c>
      <c r="R10" s="112">
        <v>0</v>
      </c>
      <c r="S10" s="207">
        <f t="shared" ref="S9:S13" si="0">SUM(G10:R10)</f>
        <v>22.799999999999997</v>
      </c>
      <c r="T10" s="362"/>
    </row>
    <row r="11" spans="1:20" ht="61" customHeight="1" x14ac:dyDescent="0.35">
      <c r="A11" s="60" t="s">
        <v>486</v>
      </c>
      <c r="B11" s="61" t="s">
        <v>490</v>
      </c>
      <c r="C11" s="61" t="s">
        <v>491</v>
      </c>
      <c r="D11" s="108" t="s">
        <v>492</v>
      </c>
      <c r="E11" s="108" t="s">
        <v>493</v>
      </c>
      <c r="F11" s="109">
        <v>2017</v>
      </c>
      <c r="G11" s="110"/>
      <c r="H11" s="110"/>
      <c r="I11" s="110"/>
      <c r="J11" s="110">
        <v>241</v>
      </c>
      <c r="K11" s="110">
        <v>241</v>
      </c>
      <c r="L11" s="110">
        <v>241</v>
      </c>
      <c r="M11" s="110">
        <v>241</v>
      </c>
      <c r="N11" s="110">
        <v>0</v>
      </c>
      <c r="O11" s="110">
        <v>0</v>
      </c>
      <c r="P11" s="110">
        <v>0</v>
      </c>
      <c r="Q11" s="110">
        <v>0</v>
      </c>
      <c r="R11" s="112">
        <v>0</v>
      </c>
      <c r="S11" s="207">
        <f t="shared" si="0"/>
        <v>964</v>
      </c>
      <c r="T11" s="361"/>
    </row>
    <row r="12" spans="1:20" ht="58" x14ac:dyDescent="0.35">
      <c r="A12" s="60" t="s">
        <v>486</v>
      </c>
      <c r="B12" s="61" t="s">
        <v>494</v>
      </c>
      <c r="C12" s="61" t="s">
        <v>495</v>
      </c>
      <c r="D12" s="108" t="s">
        <v>496</v>
      </c>
      <c r="E12" s="108" t="s">
        <v>497</v>
      </c>
      <c r="F12" s="109" t="s">
        <v>498</v>
      </c>
      <c r="G12" s="110"/>
      <c r="H12" s="110"/>
      <c r="I12" s="110">
        <v>8</v>
      </c>
      <c r="J12" s="110">
        <v>65.099999999999994</v>
      </c>
      <c r="K12" s="110">
        <v>65.099999999999994</v>
      </c>
      <c r="L12" s="110">
        <v>65.099999999999994</v>
      </c>
      <c r="M12" s="110">
        <v>65.099999999999994</v>
      </c>
      <c r="N12" s="110">
        <v>0</v>
      </c>
      <c r="O12" s="110">
        <v>0</v>
      </c>
      <c r="P12" s="110">
        <v>0</v>
      </c>
      <c r="Q12" s="110">
        <v>0</v>
      </c>
      <c r="R12" s="112">
        <v>0</v>
      </c>
      <c r="S12" s="207">
        <f t="shared" si="0"/>
        <v>268.39999999999998</v>
      </c>
      <c r="T12" s="361"/>
    </row>
    <row r="13" spans="1:20" ht="104" customHeight="1" x14ac:dyDescent="0.35">
      <c r="A13" s="60" t="s">
        <v>486</v>
      </c>
      <c r="B13" s="61" t="s">
        <v>499</v>
      </c>
      <c r="C13" s="61"/>
      <c r="D13" s="108" t="s">
        <v>500</v>
      </c>
      <c r="E13" s="108" t="s">
        <v>501</v>
      </c>
      <c r="F13" s="109" t="s">
        <v>502</v>
      </c>
      <c r="G13" s="110">
        <v>15</v>
      </c>
      <c r="H13" s="110">
        <v>17.7</v>
      </c>
      <c r="I13" s="110">
        <v>17.7</v>
      </c>
      <c r="J13" s="110">
        <v>17.7</v>
      </c>
      <c r="K13" s="110">
        <v>17.7</v>
      </c>
      <c r="L13" s="110">
        <v>17.7</v>
      </c>
      <c r="M13" s="110">
        <v>0</v>
      </c>
      <c r="N13" s="110">
        <v>0</v>
      </c>
      <c r="O13" s="110">
        <v>0</v>
      </c>
      <c r="P13" s="110">
        <v>0</v>
      </c>
      <c r="Q13" s="110">
        <v>0</v>
      </c>
      <c r="R13" s="112">
        <v>0</v>
      </c>
      <c r="S13" s="207">
        <f t="shared" si="0"/>
        <v>103.50000000000001</v>
      </c>
      <c r="T13" s="361"/>
    </row>
    <row r="15" spans="1:20" x14ac:dyDescent="0.35">
      <c r="S15" s="64"/>
    </row>
    <row r="16" spans="1:20" x14ac:dyDescent="0.35">
      <c r="S16" s="64"/>
    </row>
  </sheetData>
  <sheetProtection algorithmName="SHA-512" hashValue="SL2I5uWIDuiWjlV7tvDoiipvJzTVup53HarV4DP9W4dLXgtVp330aa4nH+DgJA9t4kwaz0SGStWjmmwWaxA8oQ==" saltValue="kjJ1kgk5WkEL9xJd716xBg==" spinCount="100000" sheet="1" objects="1" scenarios="1"/>
  <sortState xmlns:xlrd2="http://schemas.microsoft.com/office/spreadsheetml/2017/richdata2" ref="A8:T13">
    <sortCondition descending="1" ref="T8:T13"/>
  </sortState>
  <mergeCells count="7">
    <mergeCell ref="G6:S6"/>
    <mergeCell ref="A6:A7"/>
    <mergeCell ref="B6:B7"/>
    <mergeCell ref="C6:C7"/>
    <mergeCell ref="D6:D7"/>
    <mergeCell ref="E6:E7"/>
    <mergeCell ref="F6:F7"/>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0ADA-DD19-4568-9F5F-0B0C69423F44}">
  <sheetPr>
    <tabColor theme="4" tint="0.39997558519241921"/>
  </sheetPr>
  <dimension ref="A1:M156"/>
  <sheetViews>
    <sheetView workbookViewId="0">
      <selection activeCell="A4" sqref="A4"/>
    </sheetView>
  </sheetViews>
  <sheetFormatPr defaultRowHeight="15" customHeight="1" x14ac:dyDescent="0.35"/>
  <cols>
    <col min="1" max="1" width="16" customWidth="1"/>
    <col min="2" max="10" width="15.7265625" customWidth="1"/>
    <col min="11" max="11" width="2.26953125" customWidth="1"/>
  </cols>
  <sheetData>
    <row r="1" spans="1:12" ht="15" customHeight="1" x14ac:dyDescent="0.35">
      <c r="D1" s="168"/>
    </row>
    <row r="2" spans="1:12" ht="14.5" x14ac:dyDescent="0.35">
      <c r="C2" s="1" t="s">
        <v>50</v>
      </c>
    </row>
    <row r="3" spans="1:12" ht="15" customHeight="1" x14ac:dyDescent="0.4">
      <c r="C3" s="288" t="s">
        <v>3</v>
      </c>
      <c r="E3" s="59" t="str">
        <f>'0. Table of Contents'!B4</f>
        <v>Last updated: 2026-07-06</v>
      </c>
    </row>
    <row r="5" spans="1:12" ht="20.149999999999999" customHeight="1" x14ac:dyDescent="0.45">
      <c r="A5" s="21" t="s">
        <v>503</v>
      </c>
    </row>
    <row r="6" spans="1:12" ht="18.75" customHeight="1" x14ac:dyDescent="0.35">
      <c r="A6" s="465" t="s">
        <v>55</v>
      </c>
      <c r="B6" s="469">
        <v>2025</v>
      </c>
      <c r="C6" s="470"/>
      <c r="D6" s="470"/>
      <c r="E6" s="470"/>
      <c r="F6" s="470"/>
      <c r="G6" s="470"/>
      <c r="H6" s="470"/>
      <c r="I6" s="470"/>
      <c r="J6" s="471"/>
    </row>
    <row r="7" spans="1:12" ht="43.5" x14ac:dyDescent="0.35">
      <c r="A7" s="451"/>
      <c r="B7" s="254" t="s">
        <v>504</v>
      </c>
      <c r="C7" s="255" t="s">
        <v>505</v>
      </c>
      <c r="D7" s="255" t="s">
        <v>506</v>
      </c>
      <c r="E7" s="255" t="s">
        <v>507</v>
      </c>
      <c r="F7" s="255" t="s">
        <v>508</v>
      </c>
      <c r="G7" s="255" t="s">
        <v>509</v>
      </c>
      <c r="H7" s="255" t="s">
        <v>510</v>
      </c>
      <c r="I7" s="255" t="s">
        <v>511</v>
      </c>
      <c r="J7" s="255" t="s">
        <v>512</v>
      </c>
      <c r="L7" s="249" t="s">
        <v>451</v>
      </c>
    </row>
    <row r="8" spans="1:12" ht="14.5" x14ac:dyDescent="0.35">
      <c r="A8" s="243" t="s">
        <v>63</v>
      </c>
      <c r="B8" s="316">
        <v>1042.058</v>
      </c>
      <c r="C8" s="315">
        <v>0</v>
      </c>
      <c r="D8" s="316">
        <v>187</v>
      </c>
      <c r="E8" s="315">
        <v>161</v>
      </c>
      <c r="F8" s="316">
        <v>5895</v>
      </c>
      <c r="G8" s="316">
        <v>64063</v>
      </c>
      <c r="H8" s="315">
        <v>50</v>
      </c>
      <c r="I8" s="316">
        <f>SUM(B8:H8)</f>
        <v>71398.058000000005</v>
      </c>
      <c r="J8" s="245">
        <f>B8/I8*100</f>
        <v>1.4595046828864726</v>
      </c>
      <c r="L8" s="249" t="s">
        <v>513</v>
      </c>
    </row>
    <row r="9" spans="1:12" ht="14.5" customHeight="1" x14ac:dyDescent="0.35">
      <c r="A9" s="243" t="s">
        <v>461</v>
      </c>
      <c r="B9" s="316">
        <v>1080.6279999999999</v>
      </c>
      <c r="C9" s="315">
        <v>0</v>
      </c>
      <c r="D9" s="316">
        <v>919</v>
      </c>
      <c r="E9" s="316">
        <v>19841</v>
      </c>
      <c r="F9" s="316">
        <v>34485</v>
      </c>
      <c r="G9" s="316">
        <v>403019</v>
      </c>
      <c r="H9" s="315">
        <v>71</v>
      </c>
      <c r="I9" s="316">
        <f t="shared" ref="I9" si="0">SUM(B9:H9)</f>
        <v>459415.62800000003</v>
      </c>
      <c r="J9" s="245">
        <f t="shared" ref="J9:J10" si="1">B9/I9*100</f>
        <v>0.23521794517621414</v>
      </c>
    </row>
    <row r="10" spans="1:12" ht="14.5" customHeight="1" x14ac:dyDescent="0.35">
      <c r="A10" s="246" t="s">
        <v>123</v>
      </c>
      <c r="B10" s="316">
        <v>239.79</v>
      </c>
      <c r="C10" s="315">
        <v>7</v>
      </c>
      <c r="D10" s="315">
        <v>619</v>
      </c>
      <c r="E10" s="316">
        <v>4987</v>
      </c>
      <c r="F10" s="316">
        <v>7366</v>
      </c>
      <c r="G10" s="316">
        <v>234728</v>
      </c>
      <c r="H10" s="315">
        <v>544</v>
      </c>
      <c r="I10" s="316">
        <f>SUM(B10:H10)</f>
        <v>248490.79</v>
      </c>
      <c r="J10" s="245">
        <f t="shared" si="1"/>
        <v>9.649854628415E-2</v>
      </c>
    </row>
    <row r="11" spans="1:12" ht="14.5" customHeight="1" x14ac:dyDescent="0.35">
      <c r="A11" s="247" t="s">
        <v>328</v>
      </c>
      <c r="B11" s="248">
        <f>SUM(B8:B10)</f>
        <v>2362.4759999999997</v>
      </c>
      <c r="C11" s="248">
        <f t="shared" ref="C11:I11" si="2">SUM(C8:C10)</f>
        <v>7</v>
      </c>
      <c r="D11" s="248">
        <f t="shared" si="2"/>
        <v>1725</v>
      </c>
      <c r="E11" s="248">
        <f t="shared" si="2"/>
        <v>24989</v>
      </c>
      <c r="F11" s="248">
        <f t="shared" si="2"/>
        <v>47746</v>
      </c>
      <c r="G11" s="248">
        <f t="shared" si="2"/>
        <v>701810</v>
      </c>
      <c r="H11" s="248">
        <f t="shared" si="2"/>
        <v>665</v>
      </c>
      <c r="I11" s="248">
        <f>SUM(I8:I10)</f>
        <v>779304.47600000002</v>
      </c>
      <c r="J11" s="277">
        <f>B11/I11*100</f>
        <v>0.30315185819617946</v>
      </c>
    </row>
    <row r="12" spans="1:12" ht="14.5" customHeight="1" x14ac:dyDescent="0.45">
      <c r="A12" s="21"/>
    </row>
    <row r="13" spans="1:12" ht="18.75" customHeight="1" x14ac:dyDescent="0.35">
      <c r="A13" s="465" t="s">
        <v>55</v>
      </c>
      <c r="B13" s="469">
        <v>2024</v>
      </c>
      <c r="C13" s="470"/>
      <c r="D13" s="470"/>
      <c r="E13" s="470"/>
      <c r="F13" s="470"/>
      <c r="G13" s="470"/>
      <c r="H13" s="470"/>
      <c r="I13" s="470"/>
      <c r="J13" s="471"/>
    </row>
    <row r="14" spans="1:12" ht="43.5" customHeight="1" x14ac:dyDescent="0.35">
      <c r="A14" s="451"/>
      <c r="B14" s="254" t="s">
        <v>504</v>
      </c>
      <c r="C14" s="255" t="s">
        <v>505</v>
      </c>
      <c r="D14" s="255" t="s">
        <v>506</v>
      </c>
      <c r="E14" s="255" t="s">
        <v>507</v>
      </c>
      <c r="F14" s="255" t="s">
        <v>508</v>
      </c>
      <c r="G14" s="255" t="s">
        <v>509</v>
      </c>
      <c r="H14" s="255" t="s">
        <v>510</v>
      </c>
      <c r="I14" s="255" t="s">
        <v>511</v>
      </c>
      <c r="J14" s="255" t="s">
        <v>512</v>
      </c>
      <c r="L14" s="264"/>
    </row>
    <row r="15" spans="1:12" ht="14.5" x14ac:dyDescent="0.35">
      <c r="A15" s="243" t="s">
        <v>63</v>
      </c>
      <c r="B15" s="315">
        <v>372</v>
      </c>
      <c r="C15" s="315">
        <v>0</v>
      </c>
      <c r="D15" s="316">
        <v>1589</v>
      </c>
      <c r="E15" s="315">
        <v>0</v>
      </c>
      <c r="F15" s="316">
        <v>6357</v>
      </c>
      <c r="G15" s="316">
        <v>63534</v>
      </c>
      <c r="H15" s="315">
        <v>130</v>
      </c>
      <c r="I15" s="316">
        <f>SUM(B15:H15)</f>
        <v>71982</v>
      </c>
      <c r="J15" s="245">
        <f>B15/I15*100</f>
        <v>0.516795865633075</v>
      </c>
      <c r="L15" s="249"/>
    </row>
    <row r="16" spans="1:12" ht="14.5" x14ac:dyDescent="0.35">
      <c r="A16" s="243" t="s">
        <v>461</v>
      </c>
      <c r="B16" s="315">
        <v>551</v>
      </c>
      <c r="C16" s="315">
        <v>0</v>
      </c>
      <c r="D16" s="316">
        <v>1282</v>
      </c>
      <c r="E16" s="316">
        <v>24257</v>
      </c>
      <c r="F16" s="316">
        <v>31800</v>
      </c>
      <c r="G16" s="316">
        <v>426584</v>
      </c>
      <c r="H16" s="315">
        <v>0</v>
      </c>
      <c r="I16" s="316">
        <f t="shared" ref="I16:I17" si="3">SUM(B16:H16)</f>
        <v>484474</v>
      </c>
      <c r="J16" s="245">
        <f t="shared" ref="J16:J17" si="4">B16/I16*100</f>
        <v>0.11373159343948283</v>
      </c>
      <c r="L16" s="249"/>
    </row>
    <row r="17" spans="1:12" ht="14.5" x14ac:dyDescent="0.35">
      <c r="A17" s="246" t="s">
        <v>123</v>
      </c>
      <c r="B17" s="315">
        <v>285</v>
      </c>
      <c r="C17" s="315">
        <v>10</v>
      </c>
      <c r="D17" s="315">
        <v>671</v>
      </c>
      <c r="E17" s="316">
        <v>4712</v>
      </c>
      <c r="F17" s="316">
        <v>8360</v>
      </c>
      <c r="G17" s="316">
        <v>269433</v>
      </c>
      <c r="H17" s="315">
        <v>1</v>
      </c>
      <c r="I17" s="316">
        <f t="shared" si="3"/>
        <v>283472</v>
      </c>
      <c r="J17" s="245">
        <f t="shared" si="4"/>
        <v>0.10053903030987188</v>
      </c>
    </row>
    <row r="18" spans="1:12" ht="14.5" x14ac:dyDescent="0.35">
      <c r="A18" s="247" t="s">
        <v>328</v>
      </c>
      <c r="B18" s="248">
        <f>SUM(B15:B17)</f>
        <v>1208</v>
      </c>
      <c r="C18" s="248">
        <f t="shared" ref="C18:I18" si="5">SUM(C15:C17)</f>
        <v>10</v>
      </c>
      <c r="D18" s="248">
        <f t="shared" si="5"/>
        <v>3542</v>
      </c>
      <c r="E18" s="248">
        <f t="shared" si="5"/>
        <v>28969</v>
      </c>
      <c r="F18" s="248">
        <f t="shared" si="5"/>
        <v>46517</v>
      </c>
      <c r="G18" s="248">
        <f t="shared" si="5"/>
        <v>759551</v>
      </c>
      <c r="H18" s="248">
        <f t="shared" si="5"/>
        <v>131</v>
      </c>
      <c r="I18" s="248">
        <f t="shared" si="5"/>
        <v>839928</v>
      </c>
      <c r="J18" s="277">
        <f>B18/I18*100</f>
        <v>0.14382185139678638</v>
      </c>
    </row>
    <row r="19" spans="1:12" ht="18.5" x14ac:dyDescent="0.45">
      <c r="A19" s="21"/>
    </row>
    <row r="20" spans="1:12" ht="18.75" customHeight="1" x14ac:dyDescent="0.35">
      <c r="A20" s="465" t="s">
        <v>55</v>
      </c>
      <c r="B20" s="469">
        <v>2023</v>
      </c>
      <c r="C20" s="470"/>
      <c r="D20" s="470"/>
      <c r="E20" s="470"/>
      <c r="F20" s="470"/>
      <c r="G20" s="470"/>
      <c r="H20" s="470"/>
      <c r="I20" s="470"/>
      <c r="J20" s="471"/>
    </row>
    <row r="21" spans="1:12" ht="43.5" customHeight="1" x14ac:dyDescent="0.35">
      <c r="A21" s="451"/>
      <c r="B21" s="254" t="s">
        <v>504</v>
      </c>
      <c r="C21" s="255" t="s">
        <v>505</v>
      </c>
      <c r="D21" s="255" t="s">
        <v>506</v>
      </c>
      <c r="E21" s="255" t="s">
        <v>507</v>
      </c>
      <c r="F21" s="255" t="s">
        <v>508</v>
      </c>
      <c r="G21" s="255" t="s">
        <v>509</v>
      </c>
      <c r="H21" s="255" t="s">
        <v>510</v>
      </c>
      <c r="I21" s="255" t="s">
        <v>511</v>
      </c>
      <c r="J21" s="255" t="s">
        <v>512</v>
      </c>
      <c r="L21" s="168"/>
    </row>
    <row r="22" spans="1:12" ht="14.5" x14ac:dyDescent="0.35">
      <c r="A22" s="243" t="s">
        <v>63</v>
      </c>
      <c r="B22" s="273">
        <v>270</v>
      </c>
      <c r="C22" s="273">
        <v>0</v>
      </c>
      <c r="D22" s="274">
        <v>2214</v>
      </c>
      <c r="E22" s="273">
        <v>0</v>
      </c>
      <c r="F22" s="274">
        <v>6069</v>
      </c>
      <c r="G22" s="274">
        <v>53212</v>
      </c>
      <c r="H22" s="273">
        <v>0</v>
      </c>
      <c r="I22" s="244">
        <f>SUM(B22:H22)</f>
        <v>61765</v>
      </c>
      <c r="J22" s="245">
        <f>B22/I22*100</f>
        <v>0.43714077552011654</v>
      </c>
    </row>
    <row r="23" spans="1:12" ht="14.5" x14ac:dyDescent="0.35">
      <c r="A23" s="243" t="s">
        <v>461</v>
      </c>
      <c r="B23" s="275">
        <v>370</v>
      </c>
      <c r="C23" s="275">
        <v>0</v>
      </c>
      <c r="D23" s="276">
        <v>1223</v>
      </c>
      <c r="E23" s="276">
        <v>22696</v>
      </c>
      <c r="F23" s="276">
        <v>32137</v>
      </c>
      <c r="G23" s="276">
        <v>463819</v>
      </c>
      <c r="H23" s="275">
        <v>4</v>
      </c>
      <c r="I23" s="244">
        <f t="shared" ref="I23:I24" si="6">SUM(B23:H23)</f>
        <v>520249</v>
      </c>
      <c r="J23" s="245">
        <f t="shared" ref="J23:J24" si="7">B23/I23*100</f>
        <v>7.1119790715599651E-2</v>
      </c>
    </row>
    <row r="24" spans="1:12" ht="14.5" x14ac:dyDescent="0.35">
      <c r="A24" s="246" t="s">
        <v>123</v>
      </c>
      <c r="B24" s="275">
        <v>369</v>
      </c>
      <c r="C24" s="275">
        <v>1</v>
      </c>
      <c r="D24" s="275">
        <v>530</v>
      </c>
      <c r="E24" s="276">
        <v>4739</v>
      </c>
      <c r="F24" s="276">
        <v>8616</v>
      </c>
      <c r="G24" s="276">
        <v>265520</v>
      </c>
      <c r="H24" s="275">
        <v>1</v>
      </c>
      <c r="I24" s="244">
        <f t="shared" si="6"/>
        <v>279776</v>
      </c>
      <c r="J24" s="245">
        <f t="shared" si="7"/>
        <v>0.1318912272675283</v>
      </c>
    </row>
    <row r="25" spans="1:12" ht="14.5" x14ac:dyDescent="0.35">
      <c r="A25" s="247" t="s">
        <v>328</v>
      </c>
      <c r="B25" s="248">
        <f>SUM(B22:B24)</f>
        <v>1009</v>
      </c>
      <c r="C25" s="248">
        <f t="shared" ref="C25:I25" si="8">SUM(C22:C24)</f>
        <v>1</v>
      </c>
      <c r="D25" s="248">
        <f t="shared" si="8"/>
        <v>3967</v>
      </c>
      <c r="E25" s="248">
        <f t="shared" si="8"/>
        <v>27435</v>
      </c>
      <c r="F25" s="248">
        <f t="shared" si="8"/>
        <v>46822</v>
      </c>
      <c r="G25" s="248">
        <f t="shared" si="8"/>
        <v>782551</v>
      </c>
      <c r="H25" s="248">
        <f t="shared" si="8"/>
        <v>5</v>
      </c>
      <c r="I25" s="248">
        <f t="shared" si="8"/>
        <v>861790</v>
      </c>
      <c r="J25" s="277">
        <f>B25/I25*100</f>
        <v>0.11708188769885934</v>
      </c>
    </row>
    <row r="26" spans="1:12" ht="18.5" x14ac:dyDescent="0.45">
      <c r="A26" s="21"/>
    </row>
    <row r="27" spans="1:12" ht="18.75" customHeight="1" x14ac:dyDescent="0.35">
      <c r="A27" s="465" t="s">
        <v>55</v>
      </c>
      <c r="B27" s="469">
        <v>2022</v>
      </c>
      <c r="C27" s="470"/>
      <c r="D27" s="470"/>
      <c r="E27" s="470"/>
      <c r="F27" s="470"/>
      <c r="G27" s="470"/>
      <c r="H27" s="470"/>
      <c r="I27" s="470"/>
      <c r="J27" s="471"/>
    </row>
    <row r="28" spans="1:12" ht="43.5" x14ac:dyDescent="0.35">
      <c r="A28" s="451"/>
      <c r="B28" s="254" t="s">
        <v>504</v>
      </c>
      <c r="C28" s="255" t="s">
        <v>505</v>
      </c>
      <c r="D28" s="255" t="s">
        <v>506</v>
      </c>
      <c r="E28" s="255" t="s">
        <v>507</v>
      </c>
      <c r="F28" s="255" t="s">
        <v>508</v>
      </c>
      <c r="G28" s="255" t="s">
        <v>509</v>
      </c>
      <c r="H28" s="255" t="s">
        <v>510</v>
      </c>
      <c r="I28" s="255" t="s">
        <v>511</v>
      </c>
      <c r="J28" s="255" t="s">
        <v>512</v>
      </c>
    </row>
    <row r="29" spans="1:12" ht="14.5" x14ac:dyDescent="0.35">
      <c r="A29" s="243" t="s">
        <v>63</v>
      </c>
      <c r="B29" s="244">
        <v>275</v>
      </c>
      <c r="C29" s="244">
        <v>0</v>
      </c>
      <c r="D29" s="244">
        <v>1974</v>
      </c>
      <c r="E29" s="244">
        <v>0</v>
      </c>
      <c r="F29" s="244">
        <v>11224</v>
      </c>
      <c r="G29" s="244">
        <v>55616</v>
      </c>
      <c r="H29" s="244">
        <v>0</v>
      </c>
      <c r="I29" s="244">
        <v>69089</v>
      </c>
      <c r="J29" s="245">
        <f>B29/I29*100</f>
        <v>0.39803731418894472</v>
      </c>
      <c r="L29" s="249"/>
    </row>
    <row r="30" spans="1:12" ht="14.5" x14ac:dyDescent="0.35">
      <c r="A30" s="243" t="s">
        <v>461</v>
      </c>
      <c r="B30" s="244">
        <v>449</v>
      </c>
      <c r="C30" s="244">
        <v>0</v>
      </c>
      <c r="D30" s="244">
        <v>1018</v>
      </c>
      <c r="E30" s="244">
        <v>16479</v>
      </c>
      <c r="F30" s="244">
        <v>29850</v>
      </c>
      <c r="G30" s="244">
        <v>439518</v>
      </c>
      <c r="H30" s="244">
        <v>79</v>
      </c>
      <c r="I30" s="244">
        <v>487394</v>
      </c>
      <c r="J30" s="245">
        <f t="shared" ref="J30:J32" si="9">B30/I30*100</f>
        <v>9.212259486165196E-2</v>
      </c>
      <c r="K30" s="23"/>
    </row>
    <row r="31" spans="1:12" ht="14.5" x14ac:dyDescent="0.35">
      <c r="A31" s="246" t="s">
        <v>123</v>
      </c>
      <c r="B31" s="244">
        <v>403</v>
      </c>
      <c r="C31" s="244">
        <v>5</v>
      </c>
      <c r="D31" s="244">
        <v>757</v>
      </c>
      <c r="E31" s="244">
        <v>4846</v>
      </c>
      <c r="F31" s="244">
        <v>9719</v>
      </c>
      <c r="G31" s="244">
        <v>308143</v>
      </c>
      <c r="H31" s="244">
        <v>195</v>
      </c>
      <c r="I31" s="244">
        <v>324068</v>
      </c>
      <c r="J31" s="245">
        <f t="shared" si="9"/>
        <v>0.12435661651258377</v>
      </c>
      <c r="K31" s="23"/>
    </row>
    <row r="32" spans="1:12" ht="14.5" x14ac:dyDescent="0.35">
      <c r="A32" s="247" t="s">
        <v>328</v>
      </c>
      <c r="B32" s="248">
        <f>SUM(B29:B31)</f>
        <v>1127</v>
      </c>
      <c r="C32" s="248">
        <f t="shared" ref="C32:I32" si="10">SUM(C29:C31)</f>
        <v>5</v>
      </c>
      <c r="D32" s="248">
        <f>SUM(D29:D31)</f>
        <v>3749</v>
      </c>
      <c r="E32" s="248">
        <f t="shared" si="10"/>
        <v>21325</v>
      </c>
      <c r="F32" s="248">
        <f t="shared" si="10"/>
        <v>50793</v>
      </c>
      <c r="G32" s="248">
        <f t="shared" si="10"/>
        <v>803277</v>
      </c>
      <c r="H32" s="248">
        <f t="shared" si="10"/>
        <v>274</v>
      </c>
      <c r="I32" s="248">
        <f t="shared" si="10"/>
        <v>880551</v>
      </c>
      <c r="J32" s="277">
        <f t="shared" si="9"/>
        <v>0.12798804384981677</v>
      </c>
      <c r="K32" s="23"/>
    </row>
    <row r="33" spans="1:11" ht="14.5" x14ac:dyDescent="0.35">
      <c r="K33" s="23"/>
    </row>
    <row r="34" spans="1:11" ht="18.75" customHeight="1" x14ac:dyDescent="0.35">
      <c r="A34" s="465" t="s">
        <v>55</v>
      </c>
      <c r="B34" s="469">
        <v>2021</v>
      </c>
      <c r="C34" s="470"/>
      <c r="D34" s="470"/>
      <c r="E34" s="470"/>
      <c r="F34" s="470"/>
      <c r="G34" s="470"/>
      <c r="H34" s="470"/>
      <c r="I34" s="470"/>
      <c r="J34" s="471"/>
    </row>
    <row r="35" spans="1:11" ht="43.5" x14ac:dyDescent="0.35">
      <c r="A35" s="451"/>
      <c r="B35" s="254" t="s">
        <v>504</v>
      </c>
      <c r="C35" s="255" t="s">
        <v>505</v>
      </c>
      <c r="D35" s="254" t="s">
        <v>514</v>
      </c>
      <c r="E35" s="254" t="s">
        <v>515</v>
      </c>
      <c r="F35" s="254" t="s">
        <v>516</v>
      </c>
      <c r="G35" s="254" t="s">
        <v>517</v>
      </c>
      <c r="H35" s="254" t="s">
        <v>518</v>
      </c>
      <c r="I35" s="254" t="s">
        <v>519</v>
      </c>
      <c r="J35" s="254" t="s">
        <v>512</v>
      </c>
    </row>
    <row r="36" spans="1:11" ht="14.5" x14ac:dyDescent="0.35">
      <c r="A36" s="104" t="s">
        <v>63</v>
      </c>
      <c r="B36" s="65">
        <v>373</v>
      </c>
      <c r="C36" s="65">
        <v>0</v>
      </c>
      <c r="D36" s="102">
        <v>1247</v>
      </c>
      <c r="E36" s="65">
        <v>273</v>
      </c>
      <c r="F36" s="102">
        <v>10671</v>
      </c>
      <c r="G36" s="102">
        <v>58943</v>
      </c>
      <c r="H36" s="65">
        <v>0</v>
      </c>
      <c r="I36" s="102">
        <v>71508</v>
      </c>
      <c r="J36" s="158">
        <f>(B36/I36)*100</f>
        <v>0.52161995860603017</v>
      </c>
    </row>
    <row r="37" spans="1:11" ht="15" customHeight="1" x14ac:dyDescent="0.35">
      <c r="A37" s="104" t="s">
        <v>520</v>
      </c>
      <c r="B37" s="102">
        <v>1033</v>
      </c>
      <c r="C37" s="65">
        <v>0</v>
      </c>
      <c r="D37" s="102">
        <v>1344</v>
      </c>
      <c r="E37" s="102">
        <v>36404</v>
      </c>
      <c r="F37" s="102">
        <v>29805</v>
      </c>
      <c r="G37" s="102">
        <v>394674</v>
      </c>
      <c r="H37" s="65">
        <v>27</v>
      </c>
      <c r="I37" s="102">
        <v>463287</v>
      </c>
      <c r="J37" s="158">
        <f t="shared" ref="J37:J39" si="11">(B37/I37)*100</f>
        <v>0.22297193748151795</v>
      </c>
    </row>
    <row r="38" spans="1:11" ht="15" customHeight="1" x14ac:dyDescent="0.35">
      <c r="A38" s="104" t="s">
        <v>123</v>
      </c>
      <c r="B38" s="65">
        <v>359</v>
      </c>
      <c r="C38" s="65">
        <v>18</v>
      </c>
      <c r="D38" s="65">
        <v>565</v>
      </c>
      <c r="E38" s="102">
        <v>3410</v>
      </c>
      <c r="F38" s="102">
        <v>14970</v>
      </c>
      <c r="G38" s="102">
        <v>269253</v>
      </c>
      <c r="H38" s="65">
        <v>264</v>
      </c>
      <c r="I38" s="102">
        <v>288838</v>
      </c>
      <c r="J38" s="158">
        <f t="shared" si="11"/>
        <v>0.12429112512896504</v>
      </c>
    </row>
    <row r="39" spans="1:11" ht="15" customHeight="1" x14ac:dyDescent="0.35">
      <c r="A39" s="241" t="s">
        <v>328</v>
      </c>
      <c r="B39" s="240">
        <v>1765</v>
      </c>
      <c r="C39" s="241">
        <v>18</v>
      </c>
      <c r="D39" s="240">
        <v>3156</v>
      </c>
      <c r="E39" s="240">
        <v>40087</v>
      </c>
      <c r="F39" s="240">
        <v>55446</v>
      </c>
      <c r="G39" s="240">
        <v>722870</v>
      </c>
      <c r="H39" s="241">
        <v>291</v>
      </c>
      <c r="I39" s="240">
        <v>823633</v>
      </c>
      <c r="J39" s="253">
        <f t="shared" si="11"/>
        <v>0.21429447338802599</v>
      </c>
    </row>
    <row r="41" spans="1:11" ht="18.75" customHeight="1" x14ac:dyDescent="0.35">
      <c r="A41" s="465" t="s">
        <v>55</v>
      </c>
      <c r="B41" s="472">
        <v>2020</v>
      </c>
      <c r="C41" s="473"/>
      <c r="D41" s="473"/>
      <c r="E41" s="473"/>
      <c r="F41" s="473"/>
      <c r="G41" s="473"/>
      <c r="H41" s="473"/>
      <c r="I41" s="473"/>
      <c r="J41" s="474"/>
    </row>
    <row r="42" spans="1:11" ht="43.5" x14ac:dyDescent="0.35">
      <c r="A42" s="451"/>
      <c r="B42" s="254" t="s">
        <v>504</v>
      </c>
      <c r="C42" s="255" t="s">
        <v>505</v>
      </c>
      <c r="D42" s="256" t="s">
        <v>506</v>
      </c>
      <c r="E42" s="254" t="s">
        <v>507</v>
      </c>
      <c r="F42" s="256" t="s">
        <v>516</v>
      </c>
      <c r="G42" s="254" t="s">
        <v>509</v>
      </c>
      <c r="H42" s="254" t="s">
        <v>518</v>
      </c>
      <c r="I42" s="256" t="s">
        <v>511</v>
      </c>
      <c r="J42" s="256" t="s">
        <v>512</v>
      </c>
    </row>
    <row r="43" spans="1:11" ht="20.25" customHeight="1" x14ac:dyDescent="0.35">
      <c r="A43" s="104" t="s">
        <v>63</v>
      </c>
      <c r="B43" s="65">
        <v>354</v>
      </c>
      <c r="C43" s="103" t="s">
        <v>12</v>
      </c>
      <c r="D43" s="102">
        <v>4916</v>
      </c>
      <c r="E43" s="65">
        <v>342</v>
      </c>
      <c r="F43" s="102">
        <v>12352</v>
      </c>
      <c r="G43" s="102">
        <v>45136</v>
      </c>
      <c r="H43" s="101" t="s">
        <v>12</v>
      </c>
      <c r="I43" s="102">
        <v>63100</v>
      </c>
      <c r="J43" s="158">
        <v>0.56000000000000005</v>
      </c>
    </row>
    <row r="44" spans="1:11" ht="14.5" x14ac:dyDescent="0.35">
      <c r="A44" s="104" t="s">
        <v>520</v>
      </c>
      <c r="B44" s="65">
        <v>148</v>
      </c>
      <c r="C44" s="103" t="s">
        <v>12</v>
      </c>
      <c r="D44" s="102">
        <v>1537</v>
      </c>
      <c r="E44" s="102">
        <v>64047</v>
      </c>
      <c r="F44" s="102">
        <v>36410</v>
      </c>
      <c r="G44" s="102">
        <v>460572</v>
      </c>
      <c r="H44" s="101" t="s">
        <v>12</v>
      </c>
      <c r="I44" s="102">
        <v>562714</v>
      </c>
      <c r="J44" s="158">
        <v>0.03</v>
      </c>
    </row>
    <row r="45" spans="1:11" ht="15" customHeight="1" x14ac:dyDescent="0.35">
      <c r="A45" s="104" t="s">
        <v>462</v>
      </c>
      <c r="B45" s="65">
        <v>367</v>
      </c>
      <c r="C45" s="103" t="s">
        <v>12</v>
      </c>
      <c r="D45" s="102">
        <v>2872</v>
      </c>
      <c r="E45" s="102">
        <v>2710</v>
      </c>
      <c r="F45" s="102">
        <v>14189</v>
      </c>
      <c r="G45" s="102">
        <v>296519</v>
      </c>
      <c r="H45" s="101" t="s">
        <v>12</v>
      </c>
      <c r="I45" s="102">
        <v>316657</v>
      </c>
      <c r="J45" s="158">
        <v>0.12</v>
      </c>
    </row>
    <row r="46" spans="1:11" ht="15" customHeight="1" x14ac:dyDescent="0.35">
      <c r="A46" s="104" t="s">
        <v>364</v>
      </c>
      <c r="B46" s="65">
        <v>0</v>
      </c>
      <c r="C46" s="103" t="s">
        <v>12</v>
      </c>
      <c r="D46" s="102">
        <v>0</v>
      </c>
      <c r="E46" s="102">
        <v>1139</v>
      </c>
      <c r="F46" s="102">
        <v>1047</v>
      </c>
      <c r="G46" s="102">
        <v>5026</v>
      </c>
      <c r="H46" s="101" t="s">
        <v>12</v>
      </c>
      <c r="I46" s="102">
        <v>7212</v>
      </c>
      <c r="J46" s="158">
        <v>0</v>
      </c>
    </row>
    <row r="47" spans="1:11" ht="15" customHeight="1" x14ac:dyDescent="0.35">
      <c r="A47" s="241" t="s">
        <v>328</v>
      </c>
      <c r="B47" s="241">
        <v>869</v>
      </c>
      <c r="C47" s="257">
        <v>0</v>
      </c>
      <c r="D47" s="240">
        <v>9325</v>
      </c>
      <c r="E47" s="240">
        <v>68238</v>
      </c>
      <c r="F47" s="240">
        <v>63998</v>
      </c>
      <c r="G47" s="240">
        <v>807253</v>
      </c>
      <c r="H47" s="251">
        <v>0</v>
      </c>
      <c r="I47" s="240">
        <v>949683</v>
      </c>
      <c r="J47" s="242">
        <v>0.09</v>
      </c>
    </row>
    <row r="49" spans="1:10" ht="18.75" customHeight="1" x14ac:dyDescent="0.35">
      <c r="A49" s="465" t="s">
        <v>55</v>
      </c>
      <c r="B49" s="466">
        <v>2019</v>
      </c>
      <c r="C49" s="467"/>
      <c r="D49" s="467"/>
      <c r="E49" s="467"/>
      <c r="F49" s="467"/>
      <c r="G49" s="467"/>
      <c r="H49" s="467"/>
      <c r="I49" s="467"/>
      <c r="J49" s="468"/>
    </row>
    <row r="50" spans="1:10" ht="43.5" x14ac:dyDescent="0.35">
      <c r="A50" s="451"/>
      <c r="B50" s="254" t="s">
        <v>504</v>
      </c>
      <c r="C50" s="255" t="s">
        <v>505</v>
      </c>
      <c r="D50" s="254" t="s">
        <v>506</v>
      </c>
      <c r="E50" s="254" t="s">
        <v>507</v>
      </c>
      <c r="F50" s="254" t="s">
        <v>508</v>
      </c>
      <c r="G50" s="254" t="s">
        <v>509</v>
      </c>
      <c r="H50" s="254" t="s">
        <v>518</v>
      </c>
      <c r="I50" s="254" t="s">
        <v>511</v>
      </c>
      <c r="J50" s="254" t="s">
        <v>512</v>
      </c>
    </row>
    <row r="51" spans="1:10" ht="20.25" customHeight="1" x14ac:dyDescent="0.35">
      <c r="A51" s="104" t="s">
        <v>63</v>
      </c>
      <c r="B51" s="65">
        <v>495</v>
      </c>
      <c r="C51" s="103" t="s">
        <v>12</v>
      </c>
      <c r="D51" s="101">
        <v>1853</v>
      </c>
      <c r="E51" s="101">
        <v>1180</v>
      </c>
      <c r="F51" s="102">
        <v>21969</v>
      </c>
      <c r="G51" s="102">
        <v>68778</v>
      </c>
      <c r="H51" s="101" t="s">
        <v>12</v>
      </c>
      <c r="I51" s="102">
        <v>94275</v>
      </c>
      <c r="J51" s="158">
        <v>0.53</v>
      </c>
    </row>
    <row r="52" spans="1:10" ht="14.5" x14ac:dyDescent="0.35">
      <c r="A52" s="104" t="s">
        <v>521</v>
      </c>
      <c r="B52" s="65">
        <v>139</v>
      </c>
      <c r="C52" s="103" t="s">
        <v>12</v>
      </c>
      <c r="D52" s="101">
        <v>1452</v>
      </c>
      <c r="E52" s="101">
        <v>64714</v>
      </c>
      <c r="F52" s="102">
        <v>35841</v>
      </c>
      <c r="G52" s="102">
        <v>511841</v>
      </c>
      <c r="H52" s="101" t="s">
        <v>12</v>
      </c>
      <c r="I52" s="102">
        <v>613987</v>
      </c>
      <c r="J52" s="158">
        <v>0.02</v>
      </c>
    </row>
    <row r="53" spans="1:10" ht="15" customHeight="1" x14ac:dyDescent="0.35">
      <c r="A53" s="104" t="s">
        <v>462</v>
      </c>
      <c r="B53" s="65">
        <v>509</v>
      </c>
      <c r="C53" s="103" t="s">
        <v>12</v>
      </c>
      <c r="D53" s="103">
        <v>771</v>
      </c>
      <c r="E53" s="101">
        <v>4254</v>
      </c>
      <c r="F53" s="102">
        <v>17613</v>
      </c>
      <c r="G53" s="102">
        <v>319707</v>
      </c>
      <c r="H53" s="101" t="s">
        <v>12</v>
      </c>
      <c r="I53" s="102">
        <v>342854</v>
      </c>
      <c r="J53" s="158">
        <v>0.15</v>
      </c>
    </row>
    <row r="54" spans="1:10" ht="15" customHeight="1" x14ac:dyDescent="0.35">
      <c r="A54" s="104" t="s">
        <v>364</v>
      </c>
      <c r="B54" s="103" t="s">
        <v>12</v>
      </c>
      <c r="C54" s="103" t="s">
        <v>12</v>
      </c>
      <c r="D54" s="103" t="s">
        <v>12</v>
      </c>
      <c r="E54" s="101">
        <v>1186</v>
      </c>
      <c r="F54" s="102">
        <v>1150</v>
      </c>
      <c r="G54" s="102">
        <v>5557</v>
      </c>
      <c r="H54" s="101" t="s">
        <v>12</v>
      </c>
      <c r="I54" s="102">
        <v>7893</v>
      </c>
      <c r="J54" s="158">
        <v>0</v>
      </c>
    </row>
    <row r="55" spans="1:10" ht="15" customHeight="1" x14ac:dyDescent="0.35">
      <c r="A55" s="241" t="s">
        <v>328</v>
      </c>
      <c r="B55" s="240">
        <f t="shared" ref="B55:G55" si="12">SUM(B51:B54)</f>
        <v>1143</v>
      </c>
      <c r="C55" s="240">
        <f t="shared" si="12"/>
        <v>0</v>
      </c>
      <c r="D55" s="240">
        <f t="shared" si="12"/>
        <v>4076</v>
      </c>
      <c r="E55" s="240">
        <f t="shared" si="12"/>
        <v>71334</v>
      </c>
      <c r="F55" s="240">
        <f t="shared" si="12"/>
        <v>76573</v>
      </c>
      <c r="G55" s="240">
        <f t="shared" si="12"/>
        <v>905883</v>
      </c>
      <c r="H55" s="251">
        <v>0</v>
      </c>
      <c r="I55" s="240">
        <f>SUM(I51:I54)</f>
        <v>1059009</v>
      </c>
      <c r="J55" s="242">
        <f>(B55/I55)*100</f>
        <v>0.10793109407002206</v>
      </c>
    </row>
    <row r="57" spans="1:10" ht="18.75" customHeight="1" x14ac:dyDescent="0.35">
      <c r="A57" s="465" t="s">
        <v>55</v>
      </c>
      <c r="B57" s="466">
        <v>2018</v>
      </c>
      <c r="C57" s="467"/>
      <c r="D57" s="467"/>
      <c r="E57" s="467"/>
      <c r="F57" s="467"/>
      <c r="G57" s="467"/>
      <c r="H57" s="467"/>
      <c r="I57" s="467"/>
      <c r="J57" s="468"/>
    </row>
    <row r="58" spans="1:10" ht="43.5" x14ac:dyDescent="0.35">
      <c r="A58" s="451"/>
      <c r="B58" s="254" t="s">
        <v>504</v>
      </c>
      <c r="C58" s="255" t="s">
        <v>505</v>
      </c>
      <c r="D58" s="254" t="s">
        <v>514</v>
      </c>
      <c r="E58" s="254" t="s">
        <v>507</v>
      </c>
      <c r="F58" s="254" t="s">
        <v>516</v>
      </c>
      <c r="G58" s="254" t="s">
        <v>509</v>
      </c>
      <c r="H58" s="254" t="s">
        <v>518</v>
      </c>
      <c r="I58" s="254" t="s">
        <v>519</v>
      </c>
      <c r="J58" s="254" t="s">
        <v>512</v>
      </c>
    </row>
    <row r="59" spans="1:10" ht="20.25" customHeight="1" x14ac:dyDescent="0.35">
      <c r="A59" s="218" t="s">
        <v>63</v>
      </c>
      <c r="B59" s="65">
        <v>564</v>
      </c>
      <c r="C59" s="65">
        <v>0</v>
      </c>
      <c r="D59" s="102">
        <v>2221</v>
      </c>
      <c r="E59" s="65">
        <v>204</v>
      </c>
      <c r="F59" s="102">
        <v>17557</v>
      </c>
      <c r="G59" s="102">
        <v>75705</v>
      </c>
      <c r="H59" s="101" t="s">
        <v>12</v>
      </c>
      <c r="I59" s="102">
        <v>96252</v>
      </c>
      <c r="J59" s="158">
        <v>0.59</v>
      </c>
    </row>
    <row r="60" spans="1:10" ht="14.5" x14ac:dyDescent="0.35">
      <c r="A60" s="218" t="s">
        <v>521</v>
      </c>
      <c r="B60" s="65">
        <v>284</v>
      </c>
      <c r="C60" s="65">
        <v>0</v>
      </c>
      <c r="D60" s="102">
        <v>1438</v>
      </c>
      <c r="E60" s="102">
        <v>65078</v>
      </c>
      <c r="F60" s="102">
        <v>34223</v>
      </c>
      <c r="G60" s="102">
        <v>519465</v>
      </c>
      <c r="H60" s="101" t="s">
        <v>12</v>
      </c>
      <c r="I60" s="102">
        <v>620488</v>
      </c>
      <c r="J60" s="158">
        <v>0.05</v>
      </c>
    </row>
    <row r="61" spans="1:10" ht="15" customHeight="1" x14ac:dyDescent="0.35">
      <c r="A61" s="218" t="s">
        <v>462</v>
      </c>
      <c r="B61" s="102">
        <v>1021</v>
      </c>
      <c r="C61" s="65">
        <v>0</v>
      </c>
      <c r="D61" s="65">
        <v>836</v>
      </c>
      <c r="E61" s="102">
        <v>3167</v>
      </c>
      <c r="F61" s="102">
        <v>18931</v>
      </c>
      <c r="G61" s="102">
        <v>338939</v>
      </c>
      <c r="H61" s="101" t="s">
        <v>12</v>
      </c>
      <c r="I61" s="102">
        <v>362893</v>
      </c>
      <c r="J61" s="158">
        <v>0.28000000000000003</v>
      </c>
    </row>
    <row r="62" spans="1:10" ht="15" customHeight="1" x14ac:dyDescent="0.35">
      <c r="A62" s="218" t="s">
        <v>364</v>
      </c>
      <c r="B62" s="65">
        <v>0</v>
      </c>
      <c r="C62" s="65">
        <v>0</v>
      </c>
      <c r="D62" s="65">
        <v>0</v>
      </c>
      <c r="E62" s="102">
        <v>1251</v>
      </c>
      <c r="F62" s="102">
        <v>1566</v>
      </c>
      <c r="G62" s="102">
        <v>9280</v>
      </c>
      <c r="H62" s="101" t="s">
        <v>12</v>
      </c>
      <c r="I62" s="102">
        <v>12096</v>
      </c>
      <c r="J62" s="158">
        <v>0</v>
      </c>
    </row>
    <row r="63" spans="1:10" ht="15" customHeight="1" x14ac:dyDescent="0.35">
      <c r="A63" s="239" t="s">
        <v>328</v>
      </c>
      <c r="B63" s="240">
        <v>1869</v>
      </c>
      <c r="C63" s="241">
        <v>0</v>
      </c>
      <c r="D63" s="240">
        <v>4495</v>
      </c>
      <c r="E63" s="240">
        <v>69700</v>
      </c>
      <c r="F63" s="240">
        <v>72277</v>
      </c>
      <c r="G63" s="240">
        <v>943389</v>
      </c>
      <c r="H63" s="251">
        <v>0</v>
      </c>
      <c r="I63" s="240">
        <v>1091729</v>
      </c>
      <c r="J63" s="242">
        <v>0.17</v>
      </c>
    </row>
    <row r="65" spans="1:13" ht="18.75" customHeight="1" x14ac:dyDescent="0.35">
      <c r="A65" s="465" t="s">
        <v>55</v>
      </c>
      <c r="B65" s="466">
        <v>2017</v>
      </c>
      <c r="C65" s="467"/>
      <c r="D65" s="467"/>
      <c r="E65" s="467"/>
      <c r="F65" s="467"/>
      <c r="G65" s="467"/>
      <c r="H65" s="467"/>
      <c r="I65" s="467"/>
      <c r="J65" s="468"/>
    </row>
    <row r="66" spans="1:13" ht="43.5" x14ac:dyDescent="0.35">
      <c r="A66" s="451"/>
      <c r="B66" s="254" t="s">
        <v>504</v>
      </c>
      <c r="C66" s="255" t="s">
        <v>505</v>
      </c>
      <c r="D66" s="254" t="s">
        <v>514</v>
      </c>
      <c r="E66" s="254" t="s">
        <v>507</v>
      </c>
      <c r="F66" s="254" t="s">
        <v>508</v>
      </c>
      <c r="G66" s="254" t="s">
        <v>517</v>
      </c>
      <c r="H66" s="254" t="s">
        <v>518</v>
      </c>
      <c r="I66" s="254" t="s">
        <v>519</v>
      </c>
      <c r="J66" s="254" t="s">
        <v>512</v>
      </c>
    </row>
    <row r="67" spans="1:13" ht="20.25" customHeight="1" x14ac:dyDescent="0.35">
      <c r="A67" s="218" t="s">
        <v>522</v>
      </c>
      <c r="B67" s="65">
        <v>756</v>
      </c>
      <c r="C67" s="65">
        <v>0</v>
      </c>
      <c r="D67" s="102">
        <v>1683</v>
      </c>
      <c r="E67" s="65">
        <v>83</v>
      </c>
      <c r="F67" s="102">
        <v>17651</v>
      </c>
      <c r="G67" s="102">
        <v>66670</v>
      </c>
      <c r="H67" s="101" t="s">
        <v>12</v>
      </c>
      <c r="I67" s="102">
        <v>86843</v>
      </c>
      <c r="J67" s="158">
        <v>0.87</v>
      </c>
      <c r="K67" s="258"/>
    </row>
    <row r="68" spans="1:13" ht="14.5" x14ac:dyDescent="0.35">
      <c r="A68" s="218" t="s">
        <v>521</v>
      </c>
      <c r="B68" s="65">
        <v>56</v>
      </c>
      <c r="C68" s="65">
        <v>0</v>
      </c>
      <c r="D68" s="102">
        <v>1515</v>
      </c>
      <c r="E68" s="102">
        <v>59285</v>
      </c>
      <c r="F68" s="102">
        <v>40555</v>
      </c>
      <c r="G68" s="102">
        <v>582198</v>
      </c>
      <c r="H68" s="101" t="s">
        <v>12</v>
      </c>
      <c r="I68" s="102">
        <v>683609</v>
      </c>
      <c r="J68" s="158">
        <v>0.01</v>
      </c>
      <c r="K68" s="259"/>
      <c r="M68" s="6"/>
    </row>
    <row r="69" spans="1:13" ht="15" customHeight="1" x14ac:dyDescent="0.35">
      <c r="A69" s="218" t="s">
        <v>462</v>
      </c>
      <c r="B69" s="102">
        <v>1439</v>
      </c>
      <c r="C69" s="65">
        <v>7</v>
      </c>
      <c r="D69" s="102">
        <v>2474</v>
      </c>
      <c r="E69" s="102">
        <v>2368</v>
      </c>
      <c r="F69" s="102">
        <v>19696</v>
      </c>
      <c r="G69" s="102">
        <v>313903</v>
      </c>
      <c r="H69" s="101" t="s">
        <v>12</v>
      </c>
      <c r="I69" s="102">
        <v>339887</v>
      </c>
      <c r="J69" s="158">
        <v>0.42</v>
      </c>
      <c r="K69" s="4"/>
    </row>
    <row r="70" spans="1:13" ht="15" customHeight="1" x14ac:dyDescent="0.35">
      <c r="A70" s="218" t="s">
        <v>364</v>
      </c>
      <c r="B70" s="65">
        <v>0</v>
      </c>
      <c r="C70" s="65">
        <v>0</v>
      </c>
      <c r="D70" s="65">
        <v>0</v>
      </c>
      <c r="E70" s="65">
        <v>532</v>
      </c>
      <c r="F70" s="102">
        <v>1489</v>
      </c>
      <c r="G70" s="102">
        <v>4579</v>
      </c>
      <c r="H70" s="101" t="s">
        <v>12</v>
      </c>
      <c r="I70" s="102">
        <v>6600</v>
      </c>
      <c r="J70" s="158">
        <v>0</v>
      </c>
      <c r="K70" s="4"/>
    </row>
    <row r="71" spans="1:13" ht="15" customHeight="1" x14ac:dyDescent="0.35">
      <c r="A71" s="239" t="s">
        <v>328</v>
      </c>
      <c r="B71" s="240">
        <v>2252</v>
      </c>
      <c r="C71" s="241">
        <v>7</v>
      </c>
      <c r="D71" s="240">
        <v>5673</v>
      </c>
      <c r="E71" s="240">
        <v>62269</v>
      </c>
      <c r="F71" s="240">
        <v>79391</v>
      </c>
      <c r="G71" s="240">
        <v>967350</v>
      </c>
      <c r="H71" s="251">
        <v>0</v>
      </c>
      <c r="I71" s="240">
        <v>1116942</v>
      </c>
      <c r="J71" s="242">
        <v>0.2</v>
      </c>
      <c r="K71" s="4"/>
    </row>
    <row r="72" spans="1:13" ht="15" customHeight="1" x14ac:dyDescent="0.35">
      <c r="K72" s="11"/>
    </row>
    <row r="73" spans="1:13" ht="18.75" customHeight="1" x14ac:dyDescent="0.35">
      <c r="A73" s="465" t="s">
        <v>55</v>
      </c>
      <c r="B73" s="466">
        <v>2016</v>
      </c>
      <c r="C73" s="467"/>
      <c r="D73" s="467"/>
      <c r="E73" s="467"/>
      <c r="F73" s="467"/>
      <c r="G73" s="467"/>
      <c r="H73" s="467"/>
      <c r="I73" s="467"/>
      <c r="J73" s="468"/>
    </row>
    <row r="74" spans="1:13" ht="43.5" x14ac:dyDescent="0.35">
      <c r="A74" s="451"/>
      <c r="B74" s="254" t="s">
        <v>504</v>
      </c>
      <c r="C74" s="254" t="s">
        <v>505</v>
      </c>
      <c r="D74" s="254" t="s">
        <v>514</v>
      </c>
      <c r="E74" s="254" t="s">
        <v>523</v>
      </c>
      <c r="F74" s="254" t="s">
        <v>516</v>
      </c>
      <c r="G74" s="254" t="s">
        <v>517</v>
      </c>
      <c r="H74" s="254" t="s">
        <v>518</v>
      </c>
      <c r="I74" s="260" t="s">
        <v>511</v>
      </c>
      <c r="J74" s="263" t="s">
        <v>512</v>
      </c>
    </row>
    <row r="75" spans="1:13" ht="15" customHeight="1" x14ac:dyDescent="0.35">
      <c r="A75" s="218" t="s">
        <v>522</v>
      </c>
      <c r="B75" s="102">
        <v>1563</v>
      </c>
      <c r="C75" s="102">
        <v>2070</v>
      </c>
      <c r="D75" s="101" t="s">
        <v>12</v>
      </c>
      <c r="E75" s="65">
        <v>204</v>
      </c>
      <c r="F75" s="102">
        <v>21886</v>
      </c>
      <c r="G75" s="102">
        <v>85254</v>
      </c>
      <c r="H75" s="101" t="s">
        <v>12</v>
      </c>
      <c r="I75" s="144">
        <v>25723</v>
      </c>
      <c r="J75" s="262">
        <f>(B75/I75)*100</f>
        <v>6.0762741515375343</v>
      </c>
    </row>
    <row r="76" spans="1:13" ht="15" customHeight="1" x14ac:dyDescent="0.35">
      <c r="A76" s="218" t="s">
        <v>462</v>
      </c>
      <c r="B76" s="102">
        <v>1426</v>
      </c>
      <c r="C76" s="102">
        <v>1364</v>
      </c>
      <c r="D76" s="101" t="s">
        <v>12</v>
      </c>
      <c r="E76" s="102">
        <v>2142</v>
      </c>
      <c r="F76" s="102">
        <v>18869</v>
      </c>
      <c r="G76" s="102">
        <v>319485</v>
      </c>
      <c r="H76" s="101" t="s">
        <v>12</v>
      </c>
      <c r="I76" s="144">
        <v>23802</v>
      </c>
      <c r="J76" s="252">
        <f t="shared" ref="J76:J77" si="13">(B76/I76)*100</f>
        <v>5.9910931854466014</v>
      </c>
    </row>
    <row r="77" spans="1:13" ht="15" customHeight="1" x14ac:dyDescent="0.35">
      <c r="A77" s="218" t="s">
        <v>364</v>
      </c>
      <c r="B77" s="102">
        <v>0</v>
      </c>
      <c r="C77" s="65">
        <v>0</v>
      </c>
      <c r="D77" s="103" t="s">
        <v>12</v>
      </c>
      <c r="E77" s="65">
        <v>978</v>
      </c>
      <c r="F77" s="102">
        <v>3845</v>
      </c>
      <c r="G77" s="102">
        <v>4198</v>
      </c>
      <c r="H77" s="101" t="s">
        <v>12</v>
      </c>
      <c r="I77" s="144">
        <v>4824</v>
      </c>
      <c r="J77" s="252">
        <f t="shared" si="13"/>
        <v>0</v>
      </c>
    </row>
    <row r="78" spans="1:13" ht="15" customHeight="1" x14ac:dyDescent="0.35">
      <c r="A78" s="239" t="s">
        <v>328</v>
      </c>
      <c r="B78" s="240">
        <v>2989</v>
      </c>
      <c r="C78" s="240">
        <v>3434</v>
      </c>
      <c r="D78" s="251">
        <v>0</v>
      </c>
      <c r="E78" s="240">
        <v>3325</v>
      </c>
      <c r="F78" s="240">
        <v>44601</v>
      </c>
      <c r="G78" s="240">
        <v>408938</v>
      </c>
      <c r="H78" s="251">
        <v>0</v>
      </c>
      <c r="I78" s="261">
        <v>54349</v>
      </c>
      <c r="J78" s="253">
        <f>(B78/I78)*100</f>
        <v>5.4996412077499128</v>
      </c>
    </row>
    <row r="151" ht="14.5" x14ac:dyDescent="0.35"/>
    <row r="152" ht="14.5" x14ac:dyDescent="0.35"/>
    <row r="153" ht="14.5" x14ac:dyDescent="0.35"/>
    <row r="154" ht="14.5" x14ac:dyDescent="0.35"/>
    <row r="155" ht="14.5" x14ac:dyDescent="0.35"/>
    <row r="156" ht="14.5" x14ac:dyDescent="0.35"/>
  </sheetData>
  <sheetProtection algorithmName="SHA-512" hashValue="7nizWAKYzaXUft+CoYN6Tt3XKjtFIKlcpWyscbJmW4BgAZOcvrIbn5HIxocVflX/NYsGJv9qEGptc9UrbA0H2w==" saltValue="Pak6E52SWHPKIgukUzuh/Q==" spinCount="100000" sheet="1" objects="1" scenarios="1"/>
  <mergeCells count="20">
    <mergeCell ref="A6:A7"/>
    <mergeCell ref="B6:J6"/>
    <mergeCell ref="A13:A14"/>
    <mergeCell ref="B13:J13"/>
    <mergeCell ref="A20:A21"/>
    <mergeCell ref="B20:J20"/>
    <mergeCell ref="A34:A35"/>
    <mergeCell ref="B34:J34"/>
    <mergeCell ref="A41:A42"/>
    <mergeCell ref="B27:J27"/>
    <mergeCell ref="A27:A28"/>
    <mergeCell ref="B41:J41"/>
    <mergeCell ref="A73:A74"/>
    <mergeCell ref="A49:A50"/>
    <mergeCell ref="A57:A58"/>
    <mergeCell ref="A65:A66"/>
    <mergeCell ref="B49:J49"/>
    <mergeCell ref="B57:J57"/>
    <mergeCell ref="B65:J65"/>
    <mergeCell ref="B73:J7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4330E-2EB8-4143-8988-99A22676CD9A}">
  <sheetPr>
    <tabColor theme="9" tint="0.39997558519241921"/>
  </sheetPr>
  <dimension ref="A2:C38"/>
  <sheetViews>
    <sheetView workbookViewId="0">
      <selection activeCell="A4" sqref="A4"/>
    </sheetView>
  </sheetViews>
  <sheetFormatPr defaultRowHeight="14.5" x14ac:dyDescent="0.35"/>
  <cols>
    <col min="1" max="1" width="107.453125" customWidth="1"/>
    <col min="2" max="2" width="8.453125" customWidth="1"/>
    <col min="3" max="3" width="41.1796875" customWidth="1"/>
  </cols>
  <sheetData>
    <row r="2" spans="1:2" x14ac:dyDescent="0.35">
      <c r="B2" s="1"/>
    </row>
    <row r="3" spans="1:2" ht="27" customHeight="1" x14ac:dyDescent="0.4">
      <c r="A3" s="371" t="s">
        <v>50</v>
      </c>
      <c r="B3" s="288"/>
    </row>
    <row r="4" spans="1:2" ht="17" x14ac:dyDescent="0.4">
      <c r="A4" s="372" t="s">
        <v>3</v>
      </c>
      <c r="B4" s="59"/>
    </row>
    <row r="5" spans="1:2" x14ac:dyDescent="0.35">
      <c r="A5" s="373" t="str">
        <f>'0. Table of Contents'!B4</f>
        <v>Last updated: 2026-07-06</v>
      </c>
      <c r="B5" s="59"/>
    </row>
    <row r="6" spans="1:2" x14ac:dyDescent="0.35">
      <c r="A6" s="59"/>
      <c r="B6" s="59"/>
    </row>
    <row r="7" spans="1:2" ht="20.149999999999999" customHeight="1" x14ac:dyDescent="0.45">
      <c r="A7" s="21" t="s">
        <v>524</v>
      </c>
    </row>
    <row r="8" spans="1:2" s="8" customFormat="1" ht="20.25" customHeight="1" x14ac:dyDescent="0.35">
      <c r="A8" s="370" t="s">
        <v>328</v>
      </c>
    </row>
    <row r="9" spans="1:2" x14ac:dyDescent="0.35">
      <c r="A9" s="278" t="s">
        <v>525</v>
      </c>
      <c r="B9" s="25"/>
    </row>
    <row r="10" spans="1:2" x14ac:dyDescent="0.35">
      <c r="A10" s="278" t="s">
        <v>526</v>
      </c>
    </row>
    <row r="11" spans="1:2" ht="29.15" customHeight="1" x14ac:dyDescent="0.35">
      <c r="A11" s="374" t="s">
        <v>527</v>
      </c>
    </row>
    <row r="12" spans="1:2" x14ac:dyDescent="0.35">
      <c r="A12" s="278" t="s">
        <v>528</v>
      </c>
    </row>
    <row r="13" spans="1:2" x14ac:dyDescent="0.35">
      <c r="A13" s="278" t="s">
        <v>557</v>
      </c>
    </row>
    <row r="14" spans="1:2" x14ac:dyDescent="0.35">
      <c r="A14" s="312" t="s">
        <v>529</v>
      </c>
    </row>
    <row r="15" spans="1:2" x14ac:dyDescent="0.35">
      <c r="A15" s="278" t="s">
        <v>530</v>
      </c>
    </row>
    <row r="16" spans="1:2" x14ac:dyDescent="0.35">
      <c r="A16" s="312" t="s">
        <v>531</v>
      </c>
    </row>
    <row r="17" spans="1:3" x14ac:dyDescent="0.35">
      <c r="A17" s="356" t="s">
        <v>532</v>
      </c>
      <c r="C17" s="375"/>
    </row>
    <row r="18" spans="1:3" x14ac:dyDescent="0.35">
      <c r="A18" s="356" t="s">
        <v>533</v>
      </c>
    </row>
    <row r="19" spans="1:3" x14ac:dyDescent="0.35">
      <c r="A19" s="312" t="s">
        <v>534</v>
      </c>
    </row>
    <row r="20" spans="1:3" x14ac:dyDescent="0.35">
      <c r="A20" s="312" t="s">
        <v>558</v>
      </c>
    </row>
    <row r="21" spans="1:3" x14ac:dyDescent="0.35">
      <c r="A21" s="356" t="s">
        <v>535</v>
      </c>
    </row>
    <row r="22" spans="1:3" x14ac:dyDescent="0.35">
      <c r="A22" s="312" t="s">
        <v>536</v>
      </c>
    </row>
    <row r="23" spans="1:3" ht="45.65" customHeight="1" x14ac:dyDescent="0.35">
      <c r="A23" s="374" t="s">
        <v>537</v>
      </c>
    </row>
    <row r="24" spans="1:3" ht="44.5" customHeight="1" x14ac:dyDescent="0.35">
      <c r="A24" s="357" t="s">
        <v>538</v>
      </c>
    </row>
    <row r="25" spans="1:3" x14ac:dyDescent="0.35">
      <c r="A25" s="356" t="s">
        <v>539</v>
      </c>
    </row>
    <row r="26" spans="1:3" ht="4.5" customHeight="1" x14ac:dyDescent="0.35">
      <c r="A26" s="369"/>
    </row>
    <row r="27" spans="1:3" s="8" customFormat="1" ht="20.25" customHeight="1" x14ac:dyDescent="0.35">
      <c r="A27" s="370" t="s">
        <v>63</v>
      </c>
    </row>
    <row r="28" spans="1:3" x14ac:dyDescent="0.35">
      <c r="A28" s="312" t="s">
        <v>540</v>
      </c>
    </row>
    <row r="29" spans="1:3" ht="4.5" customHeight="1" x14ac:dyDescent="0.35">
      <c r="A29" s="279"/>
    </row>
    <row r="30" spans="1:3" s="8" customFormat="1" ht="20.25" customHeight="1" x14ac:dyDescent="0.35">
      <c r="A30" s="370" t="s">
        <v>181</v>
      </c>
    </row>
    <row r="31" spans="1:3" x14ac:dyDescent="0.35">
      <c r="A31" s="356" t="s">
        <v>559</v>
      </c>
    </row>
    <row r="32" spans="1:3" x14ac:dyDescent="0.35">
      <c r="A32" s="356" t="s">
        <v>541</v>
      </c>
    </row>
    <row r="33" spans="1:2" x14ac:dyDescent="0.35">
      <c r="A33" s="312" t="s">
        <v>552</v>
      </c>
    </row>
    <row r="34" spans="1:2" x14ac:dyDescent="0.35">
      <c r="A34" s="312" t="s">
        <v>542</v>
      </c>
    </row>
    <row r="35" spans="1:2" x14ac:dyDescent="0.35">
      <c r="A35" s="321"/>
      <c r="B35" s="368"/>
    </row>
    <row r="36" spans="1:2" x14ac:dyDescent="0.35">
      <c r="A36" s="321"/>
      <c r="B36" s="25"/>
    </row>
    <row r="37" spans="1:2" x14ac:dyDescent="0.35">
      <c r="A37" s="321"/>
    </row>
    <row r="38" spans="1:2" x14ac:dyDescent="0.35">
      <c r="A38" s="321"/>
    </row>
  </sheetData>
  <sheetProtection algorithmName="SHA-512" hashValue="8Y9bfOfY1N8mI/yQbnTmsj/a5BI3U4ZArNs5heirwIRKK4owqO1aHOG4L1cd95BHwznnE1ODrQT1Rx3Av02rEg==" saltValue="58i/lhBvHWdZLnWyK8v5eQ==" spinCount="100000" sheet="1" objects="1" scenarios="1"/>
  <hyperlinks>
    <hyperlink ref="A9" r:id="rId1" xr:uid="{670A87AD-0155-4094-A1AD-0C96A0811F38}"/>
    <hyperlink ref="A10" r:id="rId2" xr:uid="{CC98DF18-F791-4096-B87E-74E14B1BE970}"/>
    <hyperlink ref="A12" r:id="rId3" xr:uid="{765E2ADD-4913-4C76-9B8B-EBB13FA91E9E}"/>
    <hyperlink ref="A15" r:id="rId4" xr:uid="{3B4EF518-DC02-41C0-A9C9-003B6C62A478}"/>
    <hyperlink ref="A18" r:id="rId5" xr:uid="{13ACC710-F737-4D5C-A716-9B60A833819A}"/>
    <hyperlink ref="A21" r:id="rId6" xr:uid="{7DDEAC18-DB5C-4E1B-B0BD-B45DD76EAD8D}"/>
    <hyperlink ref="A17" r:id="rId7" xr:uid="{D2423019-3C68-4BA6-8B2B-593AEC8F353E}"/>
    <hyperlink ref="A25" r:id="rId8" xr:uid="{CCBF4135-6E8A-465B-B1A9-57E4867579ED}"/>
    <hyperlink ref="A31" r:id="rId9" xr:uid="{1C62D79D-DD01-4BDB-9792-4D394943F5AD}"/>
    <hyperlink ref="A32" r:id="rId10" xr:uid="{41355394-3AED-48F8-88F5-D9F650DA041E}"/>
    <hyperlink ref="A14" r:id="rId11" xr:uid="{C456966B-C148-4C06-9B59-2052120D7EA5}"/>
    <hyperlink ref="A19" r:id="rId12" xr:uid="{381AF584-55E6-49DE-9B2C-71597F73A7EF}"/>
    <hyperlink ref="A22" r:id="rId13" xr:uid="{FEE9773D-B409-46C5-90D5-3B8FE1A14660}"/>
    <hyperlink ref="A33" r:id="rId14" xr:uid="{95330B3D-19E7-4BD2-846E-1B0A2BFEA9EB}"/>
    <hyperlink ref="A34" r:id="rId15" xr:uid="{9BFB247A-4796-452A-9553-86DD6AA71195}"/>
    <hyperlink ref="A28" r:id="rId16" xr:uid="{2539D0AB-2E04-4BA6-9FE6-87310180BA44}"/>
    <hyperlink ref="A16" r:id="rId17" xr:uid="{F8D994D1-CB90-4EA2-81A9-3DA1FAB57FF8}"/>
    <hyperlink ref="A13" r:id="rId18" xr:uid="{312F885A-B9E4-43BB-A90C-961DACD7B51D}"/>
    <hyperlink ref="A20" r:id="rId19" xr:uid="{08C8C76D-0799-4515-8120-CA2BD87DCF3A}"/>
  </hyperlinks>
  <pageMargins left="0.7" right="0.7" top="0.75" bottom="0.75" header="0.3" footer="0.3"/>
  <pageSetup orientation="portrait"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EF2A-C6FF-46FF-8062-2A2015565EA5}">
  <sheetPr>
    <tabColor theme="0" tint="-0.499984740745262"/>
    <pageSetUpPr fitToPage="1"/>
  </sheetPr>
  <dimension ref="A1:K94"/>
  <sheetViews>
    <sheetView zoomScaleNormal="100" workbookViewId="0">
      <selection activeCell="A4" sqref="A4"/>
    </sheetView>
  </sheetViews>
  <sheetFormatPr defaultRowHeight="15" customHeight="1" x14ac:dyDescent="0.35"/>
  <cols>
    <col min="1" max="1" width="48.7265625" customWidth="1"/>
    <col min="2" max="5" width="17.7265625" customWidth="1"/>
    <col min="6" max="6" width="26.1796875" customWidth="1"/>
    <col min="7" max="7" width="21.453125" customWidth="1"/>
    <col min="8" max="8" width="26.7265625" customWidth="1"/>
    <col min="9" max="9" width="41.7265625" customWidth="1"/>
  </cols>
  <sheetData>
    <row r="1" spans="1:11" ht="15" customHeight="1" x14ac:dyDescent="0.35">
      <c r="B1" s="1"/>
    </row>
    <row r="2" spans="1:11" ht="15" customHeight="1" x14ac:dyDescent="0.35">
      <c r="B2" s="1" t="s">
        <v>50</v>
      </c>
    </row>
    <row r="3" spans="1:11" ht="15" customHeight="1" x14ac:dyDescent="0.4">
      <c r="B3" s="288" t="s">
        <v>3</v>
      </c>
      <c r="C3" s="6"/>
      <c r="D3" s="59" t="str">
        <f>'0. Table of Contents'!B4</f>
        <v>Last updated: 2026-07-06</v>
      </c>
      <c r="E3" s="59"/>
      <c r="F3" s="59"/>
      <c r="G3" s="59"/>
    </row>
    <row r="4" spans="1:11" ht="26" x14ac:dyDescent="0.6">
      <c r="E4" s="318"/>
    </row>
    <row r="5" spans="1:11" ht="18.5" x14ac:dyDescent="0.45">
      <c r="A5" s="21" t="s">
        <v>51</v>
      </c>
    </row>
    <row r="6" spans="1:11" ht="58" x14ac:dyDescent="0.35">
      <c r="A6" s="439" t="s">
        <v>52</v>
      </c>
      <c r="B6" s="439" t="s">
        <v>53</v>
      </c>
      <c r="C6" s="439" t="s">
        <v>54</v>
      </c>
      <c r="D6" s="439" t="s">
        <v>55</v>
      </c>
      <c r="E6" s="445" t="s">
        <v>56</v>
      </c>
      <c r="F6" s="212" t="s">
        <v>57</v>
      </c>
      <c r="G6" s="212" t="s">
        <v>58</v>
      </c>
      <c r="H6" s="114" t="s">
        <v>59</v>
      </c>
      <c r="I6" s="444" t="s">
        <v>60</v>
      </c>
    </row>
    <row r="7" spans="1:11" ht="62.15" customHeight="1" x14ac:dyDescent="0.35">
      <c r="A7" s="439"/>
      <c r="B7" s="439"/>
      <c r="C7" s="439"/>
      <c r="D7" s="439"/>
      <c r="E7" s="445"/>
      <c r="F7" s="213" t="s">
        <v>61</v>
      </c>
      <c r="G7" s="214"/>
      <c r="H7" s="211" t="s">
        <v>554</v>
      </c>
      <c r="I7" s="444"/>
    </row>
    <row r="8" spans="1:11" ht="14.5" x14ac:dyDescent="0.35">
      <c r="A8" s="169" t="s">
        <v>62</v>
      </c>
      <c r="B8" s="67"/>
      <c r="C8" s="67"/>
      <c r="D8" s="67"/>
      <c r="E8" s="67"/>
      <c r="F8" s="68"/>
      <c r="G8" s="68"/>
      <c r="H8" s="68"/>
      <c r="I8" s="170"/>
    </row>
    <row r="9" spans="1:11" ht="14.5" x14ac:dyDescent="0.35">
      <c r="A9" s="116" t="s">
        <v>63</v>
      </c>
      <c r="B9" s="159"/>
      <c r="C9" s="159"/>
      <c r="D9" s="159"/>
      <c r="E9" s="159"/>
      <c r="F9" s="160"/>
      <c r="G9" s="160"/>
      <c r="H9" s="160"/>
      <c r="I9" s="161"/>
    </row>
    <row r="10" spans="1:11" ht="14.5" x14ac:dyDescent="0.35">
      <c r="A10" s="137" t="s">
        <v>64</v>
      </c>
      <c r="B10" s="122" t="s">
        <v>63</v>
      </c>
      <c r="C10" s="122" t="s">
        <v>65</v>
      </c>
      <c r="D10" s="122" t="s">
        <v>63</v>
      </c>
      <c r="E10" s="122" t="s">
        <v>66</v>
      </c>
      <c r="F10" s="164" t="s">
        <v>67</v>
      </c>
      <c r="G10" s="164"/>
      <c r="H10" s="164"/>
      <c r="I10" s="65"/>
      <c r="K10" s="14"/>
    </row>
    <row r="11" spans="1:11" ht="14.5" x14ac:dyDescent="0.35">
      <c r="A11" s="122" t="s">
        <v>68</v>
      </c>
      <c r="B11" s="122" t="s">
        <v>63</v>
      </c>
      <c r="C11" s="122" t="s">
        <v>65</v>
      </c>
      <c r="D11" s="122" t="s">
        <v>63</v>
      </c>
      <c r="E11" s="122" t="s">
        <v>66</v>
      </c>
      <c r="F11" s="164" t="s">
        <v>67</v>
      </c>
      <c r="G11" s="164" t="s">
        <v>67</v>
      </c>
      <c r="H11" s="164" t="s">
        <v>67</v>
      </c>
      <c r="I11" s="65" t="s">
        <v>69</v>
      </c>
    </row>
    <row r="12" spans="1:11" ht="14.5" x14ac:dyDescent="0.35">
      <c r="A12" s="122" t="s">
        <v>70</v>
      </c>
      <c r="B12" s="122" t="s">
        <v>63</v>
      </c>
      <c r="C12" s="122" t="s">
        <v>65</v>
      </c>
      <c r="D12" s="122" t="s">
        <v>63</v>
      </c>
      <c r="E12" s="122" t="s">
        <v>66</v>
      </c>
      <c r="F12" s="164" t="s">
        <v>67</v>
      </c>
      <c r="G12" s="164"/>
      <c r="H12" s="164"/>
      <c r="I12" s="65"/>
      <c r="K12" s="14"/>
    </row>
    <row r="13" spans="1:11" ht="14.5" x14ac:dyDescent="0.35">
      <c r="A13" s="122" t="s">
        <v>71</v>
      </c>
      <c r="B13" s="122" t="s">
        <v>63</v>
      </c>
      <c r="C13" s="122" t="s">
        <v>65</v>
      </c>
      <c r="D13" s="122" t="s">
        <v>63</v>
      </c>
      <c r="E13" s="122" t="s">
        <v>66</v>
      </c>
      <c r="F13" s="164" t="s">
        <v>67</v>
      </c>
      <c r="G13" s="164" t="s">
        <v>67</v>
      </c>
      <c r="H13" s="164" t="s">
        <v>67</v>
      </c>
      <c r="I13" s="65" t="s">
        <v>72</v>
      </c>
    </row>
    <row r="14" spans="1:11" ht="14.5" x14ac:dyDescent="0.35">
      <c r="A14" s="122" t="s">
        <v>73</v>
      </c>
      <c r="B14" s="122" t="s">
        <v>63</v>
      </c>
      <c r="C14" s="122" t="s">
        <v>65</v>
      </c>
      <c r="D14" s="122" t="s">
        <v>63</v>
      </c>
      <c r="E14" s="122" t="s">
        <v>66</v>
      </c>
      <c r="F14" s="164" t="s">
        <v>67</v>
      </c>
      <c r="G14" s="167" t="s">
        <v>67</v>
      </c>
      <c r="H14" s="164"/>
      <c r="I14" s="65"/>
    </row>
    <row r="15" spans="1:11" ht="14.5" x14ac:dyDescent="0.35">
      <c r="A15" s="220" t="s">
        <v>74</v>
      </c>
      <c r="B15" s="122" t="s">
        <v>63</v>
      </c>
      <c r="C15" s="220" t="s">
        <v>65</v>
      </c>
      <c r="D15" s="220" t="s">
        <v>63</v>
      </c>
      <c r="E15" s="220" t="s">
        <v>66</v>
      </c>
      <c r="F15" s="221" t="s">
        <v>67</v>
      </c>
      <c r="G15" s="222" t="s">
        <v>67</v>
      </c>
      <c r="H15" s="221" t="s">
        <v>67</v>
      </c>
      <c r="I15" s="223" t="s">
        <v>75</v>
      </c>
    </row>
    <row r="16" spans="1:11" ht="14.5" x14ac:dyDescent="0.35">
      <c r="A16" s="122" t="s">
        <v>76</v>
      </c>
      <c r="B16" s="122" t="s">
        <v>63</v>
      </c>
      <c r="C16" s="122" t="s">
        <v>65</v>
      </c>
      <c r="D16" s="122" t="s">
        <v>63</v>
      </c>
      <c r="E16" s="122" t="s">
        <v>66</v>
      </c>
      <c r="F16" s="164" t="s">
        <v>67</v>
      </c>
      <c r="G16" s="164" t="s">
        <v>67</v>
      </c>
      <c r="H16" s="164" t="s">
        <v>67</v>
      </c>
      <c r="I16" s="65"/>
    </row>
    <row r="17" spans="1:9" ht="14.5" x14ac:dyDescent="0.35">
      <c r="A17" s="122" t="s">
        <v>77</v>
      </c>
      <c r="B17" s="122" t="s">
        <v>63</v>
      </c>
      <c r="C17" s="122" t="s">
        <v>65</v>
      </c>
      <c r="D17" s="122" t="s">
        <v>63</v>
      </c>
      <c r="E17" s="122" t="s">
        <v>66</v>
      </c>
      <c r="F17" s="164" t="s">
        <v>67</v>
      </c>
      <c r="G17" s="164" t="s">
        <v>67</v>
      </c>
      <c r="H17" s="164" t="s">
        <v>67</v>
      </c>
      <c r="I17" s="65"/>
    </row>
    <row r="18" spans="1:9" ht="14.5" x14ac:dyDescent="0.35">
      <c r="A18" s="220" t="s">
        <v>78</v>
      </c>
      <c r="B18" s="122" t="s">
        <v>63</v>
      </c>
      <c r="C18" s="220" t="s">
        <v>65</v>
      </c>
      <c r="D18" s="220" t="s">
        <v>63</v>
      </c>
      <c r="E18" s="220" t="s">
        <v>66</v>
      </c>
      <c r="F18" s="221" t="s">
        <v>67</v>
      </c>
      <c r="G18" s="221" t="s">
        <v>67</v>
      </c>
      <c r="H18" s="221"/>
      <c r="I18" s="223" t="s">
        <v>79</v>
      </c>
    </row>
    <row r="19" spans="1:9" ht="14.5" x14ac:dyDescent="0.35">
      <c r="A19" s="122" t="s">
        <v>80</v>
      </c>
      <c r="B19" s="122" t="s">
        <v>63</v>
      </c>
      <c r="C19" s="122" t="s">
        <v>81</v>
      </c>
      <c r="D19" s="122" t="s">
        <v>63</v>
      </c>
      <c r="E19" s="122" t="s">
        <v>66</v>
      </c>
      <c r="F19" s="164" t="s">
        <v>67</v>
      </c>
      <c r="G19" s="164"/>
      <c r="H19" s="164"/>
      <c r="I19" s="65"/>
    </row>
    <row r="20" spans="1:9" ht="14.5" x14ac:dyDescent="0.35">
      <c r="A20" s="122" t="s">
        <v>82</v>
      </c>
      <c r="B20" s="122" t="s">
        <v>63</v>
      </c>
      <c r="C20" s="122" t="s">
        <v>83</v>
      </c>
      <c r="D20" s="122" t="s">
        <v>63</v>
      </c>
      <c r="E20" s="122" t="s">
        <v>66</v>
      </c>
      <c r="F20" s="164" t="s">
        <v>67</v>
      </c>
      <c r="G20" s="164"/>
      <c r="H20" s="164"/>
      <c r="I20" s="65"/>
    </row>
    <row r="21" spans="1:9" ht="14.5" x14ac:dyDescent="0.35">
      <c r="A21" s="220" t="s">
        <v>84</v>
      </c>
      <c r="B21" s="122" t="s">
        <v>63</v>
      </c>
      <c r="C21" s="220" t="s">
        <v>83</v>
      </c>
      <c r="D21" s="220" t="s">
        <v>63</v>
      </c>
      <c r="E21" s="220" t="s">
        <v>66</v>
      </c>
      <c r="F21" s="221" t="s">
        <v>67</v>
      </c>
      <c r="G21" s="221"/>
      <c r="H21" s="221"/>
      <c r="I21" s="223" t="s">
        <v>85</v>
      </c>
    </row>
    <row r="22" spans="1:9" ht="14.5" x14ac:dyDescent="0.35">
      <c r="A22" s="124" t="s">
        <v>86</v>
      </c>
      <c r="B22" s="159"/>
      <c r="C22" s="66"/>
      <c r="D22" s="66"/>
      <c r="E22" s="66"/>
      <c r="F22" s="165"/>
      <c r="G22" s="165"/>
      <c r="H22" s="165"/>
      <c r="I22" s="166"/>
    </row>
    <row r="23" spans="1:9" ht="14.5" x14ac:dyDescent="0.35">
      <c r="A23" s="122" t="s">
        <v>87</v>
      </c>
      <c r="B23" s="122" t="s">
        <v>86</v>
      </c>
      <c r="C23" s="122" t="s">
        <v>65</v>
      </c>
      <c r="D23" s="122" t="s">
        <v>86</v>
      </c>
      <c r="E23" s="122" t="s">
        <v>66</v>
      </c>
      <c r="F23" s="164" t="s">
        <v>67</v>
      </c>
      <c r="G23" s="164" t="s">
        <v>67</v>
      </c>
      <c r="H23" s="164" t="s">
        <v>67</v>
      </c>
      <c r="I23" s="65"/>
    </row>
    <row r="24" spans="1:9" ht="14.5" x14ac:dyDescent="0.35">
      <c r="A24" s="220" t="s">
        <v>88</v>
      </c>
      <c r="B24" s="122" t="s">
        <v>86</v>
      </c>
      <c r="C24" s="220" t="s">
        <v>65</v>
      </c>
      <c r="D24" s="220" t="s">
        <v>86</v>
      </c>
      <c r="E24" s="220" t="s">
        <v>66</v>
      </c>
      <c r="F24" s="221" t="s">
        <v>67</v>
      </c>
      <c r="G24" s="221"/>
      <c r="H24" s="221"/>
      <c r="I24" s="223" t="s">
        <v>89</v>
      </c>
    </row>
    <row r="25" spans="1:9" ht="14.5" x14ac:dyDescent="0.35">
      <c r="A25" s="220" t="s">
        <v>90</v>
      </c>
      <c r="B25" s="122" t="s">
        <v>86</v>
      </c>
      <c r="C25" s="220" t="s">
        <v>65</v>
      </c>
      <c r="D25" s="220" t="s">
        <v>86</v>
      </c>
      <c r="E25" s="220" t="s">
        <v>66</v>
      </c>
      <c r="F25" s="221" t="s">
        <v>67</v>
      </c>
      <c r="G25" s="221"/>
      <c r="H25" s="221"/>
      <c r="I25" s="223" t="s">
        <v>91</v>
      </c>
    </row>
    <row r="26" spans="1:9" ht="14.5" x14ac:dyDescent="0.35">
      <c r="A26" s="122" t="s">
        <v>92</v>
      </c>
      <c r="B26" s="122" t="s">
        <v>86</v>
      </c>
      <c r="C26" s="122" t="s">
        <v>65</v>
      </c>
      <c r="D26" s="122" t="s">
        <v>86</v>
      </c>
      <c r="E26" s="122" t="s">
        <v>66</v>
      </c>
      <c r="F26" s="164" t="s">
        <v>67</v>
      </c>
      <c r="G26" s="164" t="s">
        <v>67</v>
      </c>
      <c r="H26" s="164" t="s">
        <v>67</v>
      </c>
      <c r="I26" s="65"/>
    </row>
    <row r="27" spans="1:9" ht="14.5" x14ac:dyDescent="0.35">
      <c r="A27" s="122" t="s">
        <v>93</v>
      </c>
      <c r="B27" s="122" t="s">
        <v>86</v>
      </c>
      <c r="C27" s="122" t="s">
        <v>65</v>
      </c>
      <c r="D27" s="122" t="s">
        <v>86</v>
      </c>
      <c r="E27" s="122" t="s">
        <v>66</v>
      </c>
      <c r="F27" s="164" t="s">
        <v>67</v>
      </c>
      <c r="G27" s="164" t="s">
        <v>67</v>
      </c>
      <c r="H27" s="164" t="s">
        <v>67</v>
      </c>
      <c r="I27" s="65"/>
    </row>
    <row r="28" spans="1:9" ht="14.5" x14ac:dyDescent="0.35">
      <c r="A28" s="220" t="s">
        <v>94</v>
      </c>
      <c r="B28" s="122" t="s">
        <v>86</v>
      </c>
      <c r="C28" s="220" t="s">
        <v>65</v>
      </c>
      <c r="D28" s="220" t="s">
        <v>86</v>
      </c>
      <c r="E28" s="220" t="s">
        <v>66</v>
      </c>
      <c r="F28" s="221" t="s">
        <v>67</v>
      </c>
      <c r="G28" s="221"/>
      <c r="H28" s="221"/>
      <c r="I28" s="223" t="s">
        <v>95</v>
      </c>
    </row>
    <row r="29" spans="1:9" ht="14.5" x14ac:dyDescent="0.35">
      <c r="A29" s="220" t="s">
        <v>96</v>
      </c>
      <c r="B29" s="220" t="s">
        <v>86</v>
      </c>
      <c r="C29" s="220" t="s">
        <v>65</v>
      </c>
      <c r="D29" s="220" t="s">
        <v>86</v>
      </c>
      <c r="E29" s="220" t="s">
        <v>66</v>
      </c>
      <c r="F29" s="221" t="s">
        <v>67</v>
      </c>
      <c r="G29" s="164"/>
      <c r="H29" s="164"/>
      <c r="I29" s="65"/>
    </row>
    <row r="30" spans="1:9" ht="14.5" x14ac:dyDescent="0.35">
      <c r="A30" s="220" t="s">
        <v>97</v>
      </c>
      <c r="B30" s="220" t="s">
        <v>86</v>
      </c>
      <c r="C30" s="220" t="s">
        <v>65</v>
      </c>
      <c r="D30" s="220" t="s">
        <v>86</v>
      </c>
      <c r="E30" s="220" t="s">
        <v>66</v>
      </c>
      <c r="F30" s="221" t="s">
        <v>67</v>
      </c>
      <c r="G30" s="164"/>
      <c r="H30" s="221" t="s">
        <v>67</v>
      </c>
      <c r="I30" s="223" t="s">
        <v>98</v>
      </c>
    </row>
    <row r="31" spans="1:9" ht="14.5" x14ac:dyDescent="0.35">
      <c r="A31" s="122" t="s">
        <v>99</v>
      </c>
      <c r="B31" s="122" t="s">
        <v>86</v>
      </c>
      <c r="C31" s="122" t="s">
        <v>65</v>
      </c>
      <c r="D31" s="122" t="s">
        <v>86</v>
      </c>
      <c r="E31" s="122" t="s">
        <v>66</v>
      </c>
      <c r="F31" s="164" t="s">
        <v>67</v>
      </c>
      <c r="G31" s="164" t="s">
        <v>67</v>
      </c>
      <c r="H31" s="164" t="s">
        <v>67</v>
      </c>
      <c r="I31" s="65"/>
    </row>
    <row r="32" spans="1:9" ht="14.5" x14ac:dyDescent="0.35">
      <c r="A32" s="122" t="s">
        <v>100</v>
      </c>
      <c r="B32" s="122" t="s">
        <v>86</v>
      </c>
      <c r="C32" s="122" t="s">
        <v>65</v>
      </c>
      <c r="D32" s="122" t="s">
        <v>86</v>
      </c>
      <c r="E32" s="122" t="s">
        <v>66</v>
      </c>
      <c r="F32" s="164" t="s">
        <v>67</v>
      </c>
      <c r="G32" s="164" t="s">
        <v>67</v>
      </c>
      <c r="H32" s="164" t="s">
        <v>67</v>
      </c>
      <c r="I32" s="65"/>
    </row>
    <row r="33" spans="1:9" ht="14.5" x14ac:dyDescent="0.35">
      <c r="A33" s="122" t="s">
        <v>101</v>
      </c>
      <c r="B33" s="122" t="s">
        <v>86</v>
      </c>
      <c r="C33" s="122" t="s">
        <v>65</v>
      </c>
      <c r="D33" s="122" t="s">
        <v>86</v>
      </c>
      <c r="E33" s="122" t="s">
        <v>66</v>
      </c>
      <c r="F33" s="164" t="s">
        <v>67</v>
      </c>
      <c r="G33" s="164" t="s">
        <v>67</v>
      </c>
      <c r="H33" s="164" t="s">
        <v>67</v>
      </c>
      <c r="I33" s="65"/>
    </row>
    <row r="34" spans="1:9" ht="14.5" x14ac:dyDescent="0.35">
      <c r="A34" s="122" t="s">
        <v>102</v>
      </c>
      <c r="B34" s="122" t="s">
        <v>86</v>
      </c>
      <c r="C34" s="122" t="s">
        <v>103</v>
      </c>
      <c r="D34" s="122" t="s">
        <v>86</v>
      </c>
      <c r="E34" s="122" t="s">
        <v>66</v>
      </c>
      <c r="F34" s="164" t="s">
        <v>67</v>
      </c>
      <c r="G34" s="164"/>
      <c r="H34" s="164" t="s">
        <v>67</v>
      </c>
      <c r="I34" s="65"/>
    </row>
    <row r="35" spans="1:9" ht="14.5" x14ac:dyDescent="0.35">
      <c r="A35" s="122" t="s">
        <v>104</v>
      </c>
      <c r="B35" s="122" t="s">
        <v>86</v>
      </c>
      <c r="C35" s="122" t="s">
        <v>105</v>
      </c>
      <c r="D35" s="122" t="s">
        <v>86</v>
      </c>
      <c r="E35" s="122" t="s">
        <v>66</v>
      </c>
      <c r="F35" s="164" t="s">
        <v>67</v>
      </c>
      <c r="G35" s="164"/>
      <c r="H35" s="164" t="s">
        <v>67</v>
      </c>
      <c r="I35" s="65"/>
    </row>
    <row r="36" spans="1:9" ht="14.5" x14ac:dyDescent="0.35">
      <c r="A36" s="122" t="s">
        <v>106</v>
      </c>
      <c r="B36" s="122" t="s">
        <v>86</v>
      </c>
      <c r="C36" s="122" t="s">
        <v>81</v>
      </c>
      <c r="D36" s="122" t="s">
        <v>86</v>
      </c>
      <c r="E36" s="122" t="s">
        <v>66</v>
      </c>
      <c r="F36" s="164" t="s">
        <v>67</v>
      </c>
      <c r="G36" s="164"/>
      <c r="H36" s="164"/>
      <c r="I36" s="65" t="s">
        <v>107</v>
      </c>
    </row>
    <row r="37" spans="1:9" ht="14.5" x14ac:dyDescent="0.35">
      <c r="A37" s="122" t="s">
        <v>108</v>
      </c>
      <c r="B37" s="122" t="s">
        <v>86</v>
      </c>
      <c r="C37" s="122" t="s">
        <v>109</v>
      </c>
      <c r="D37" s="122" t="s">
        <v>86</v>
      </c>
      <c r="E37" s="122" t="s">
        <v>66</v>
      </c>
      <c r="F37" s="164" t="s">
        <v>67</v>
      </c>
      <c r="G37" s="164"/>
      <c r="H37" s="164" t="s">
        <v>67</v>
      </c>
      <c r="I37" s="65"/>
    </row>
    <row r="38" spans="1:9" ht="14.5" x14ac:dyDescent="0.35">
      <c r="A38" s="122" t="s">
        <v>110</v>
      </c>
      <c r="B38" s="122" t="s">
        <v>86</v>
      </c>
      <c r="C38" s="122" t="s">
        <v>111</v>
      </c>
      <c r="D38" s="122" t="s">
        <v>86</v>
      </c>
      <c r="E38" s="122" t="s">
        <v>66</v>
      </c>
      <c r="F38" s="164" t="s">
        <v>67</v>
      </c>
      <c r="G38" s="164"/>
      <c r="H38" s="164"/>
      <c r="I38" s="65"/>
    </row>
    <row r="39" spans="1:9" ht="14.5" x14ac:dyDescent="0.35">
      <c r="A39" s="122" t="s">
        <v>112</v>
      </c>
      <c r="B39" s="122" t="s">
        <v>86</v>
      </c>
      <c r="C39" s="122" t="s">
        <v>113</v>
      </c>
      <c r="D39" s="122" t="s">
        <v>86</v>
      </c>
      <c r="E39" s="122" t="s">
        <v>66</v>
      </c>
      <c r="F39" s="164" t="s">
        <v>67</v>
      </c>
      <c r="G39" s="164"/>
      <c r="H39" s="164"/>
      <c r="I39" s="65"/>
    </row>
    <row r="40" spans="1:9" ht="14.5" x14ac:dyDescent="0.35">
      <c r="A40" s="123" t="s">
        <v>114</v>
      </c>
      <c r="B40" s="122" t="s">
        <v>86</v>
      </c>
      <c r="C40" s="122" t="s">
        <v>83</v>
      </c>
      <c r="D40" s="122" t="s">
        <v>86</v>
      </c>
      <c r="E40" s="122" t="s">
        <v>66</v>
      </c>
      <c r="F40" s="164" t="s">
        <v>67</v>
      </c>
      <c r="G40" s="164"/>
      <c r="H40" s="164"/>
      <c r="I40" s="65" t="s">
        <v>115</v>
      </c>
    </row>
    <row r="41" spans="1:9" ht="14.5" x14ac:dyDescent="0.35">
      <c r="A41" s="123" t="s">
        <v>116</v>
      </c>
      <c r="B41" s="122" t="s">
        <v>86</v>
      </c>
      <c r="C41" s="122" t="s">
        <v>117</v>
      </c>
      <c r="D41" s="122" t="s">
        <v>86</v>
      </c>
      <c r="E41" s="122" t="s">
        <v>66</v>
      </c>
      <c r="F41" s="164" t="s">
        <v>67</v>
      </c>
      <c r="G41" s="164"/>
      <c r="H41" s="164"/>
      <c r="I41" s="65" t="s">
        <v>118</v>
      </c>
    </row>
    <row r="42" spans="1:9" ht="14.5" x14ac:dyDescent="0.35">
      <c r="A42" s="123" t="s">
        <v>119</v>
      </c>
      <c r="B42" s="122" t="s">
        <v>86</v>
      </c>
      <c r="C42" s="122" t="s">
        <v>117</v>
      </c>
      <c r="D42" s="122" t="s">
        <v>86</v>
      </c>
      <c r="E42" s="122" t="s">
        <v>66</v>
      </c>
      <c r="F42" s="164" t="s">
        <v>67</v>
      </c>
      <c r="G42" s="164"/>
      <c r="H42" s="164"/>
      <c r="I42" s="65" t="s">
        <v>118</v>
      </c>
    </row>
    <row r="43" spans="1:9" ht="14.5" x14ac:dyDescent="0.35">
      <c r="A43" s="123" t="s">
        <v>120</v>
      </c>
      <c r="B43" s="122" t="s">
        <v>86</v>
      </c>
      <c r="C43" s="122" t="s">
        <v>121</v>
      </c>
      <c r="D43" s="122" t="s">
        <v>86</v>
      </c>
      <c r="E43" s="122" t="s">
        <v>66</v>
      </c>
      <c r="F43" s="164" t="s">
        <v>67</v>
      </c>
      <c r="G43" s="164"/>
      <c r="H43" s="164"/>
      <c r="I43" s="65" t="s">
        <v>122</v>
      </c>
    </row>
    <row r="44" spans="1:9" ht="14.5" x14ac:dyDescent="0.35">
      <c r="A44" s="124" t="s">
        <v>123</v>
      </c>
      <c r="B44" s="66"/>
      <c r="C44" s="66"/>
      <c r="D44" s="66"/>
      <c r="E44" s="66"/>
      <c r="F44" s="165"/>
      <c r="G44" s="165"/>
      <c r="H44" s="165"/>
      <c r="I44" s="166"/>
    </row>
    <row r="45" spans="1:9" ht="14.5" x14ac:dyDescent="0.35">
      <c r="A45" s="119" t="s">
        <v>124</v>
      </c>
      <c r="B45" s="129"/>
      <c r="C45" s="129"/>
      <c r="D45" s="129"/>
      <c r="E45" s="129"/>
      <c r="F45" s="162"/>
      <c r="G45" s="162"/>
      <c r="H45" s="162"/>
      <c r="I45" s="163"/>
    </row>
    <row r="46" spans="1:9" ht="14.5" x14ac:dyDescent="0.35">
      <c r="A46" s="122" t="s">
        <v>125</v>
      </c>
      <c r="B46" s="122" t="s">
        <v>126</v>
      </c>
      <c r="C46" s="122" t="s">
        <v>65</v>
      </c>
      <c r="D46" s="122" t="s">
        <v>127</v>
      </c>
      <c r="E46" s="122" t="s">
        <v>123</v>
      </c>
      <c r="F46" s="164" t="s">
        <v>67</v>
      </c>
      <c r="G46" s="164" t="s">
        <v>67</v>
      </c>
      <c r="H46" s="164" t="s">
        <v>67</v>
      </c>
      <c r="I46" s="65"/>
    </row>
    <row r="47" spans="1:9" ht="14.5" x14ac:dyDescent="0.35">
      <c r="A47" s="123" t="s">
        <v>128</v>
      </c>
      <c r="B47" s="122" t="s">
        <v>126</v>
      </c>
      <c r="C47" s="122" t="s">
        <v>65</v>
      </c>
      <c r="D47" s="122" t="s">
        <v>127</v>
      </c>
      <c r="E47" s="122" t="s">
        <v>123</v>
      </c>
      <c r="F47" s="164" t="s">
        <v>67</v>
      </c>
      <c r="G47" s="164"/>
      <c r="H47" s="164"/>
      <c r="I47" s="65" t="s">
        <v>129</v>
      </c>
    </row>
    <row r="48" spans="1:9" ht="14.5" x14ac:dyDescent="0.35">
      <c r="A48" s="123" t="s">
        <v>130</v>
      </c>
      <c r="B48" s="122" t="s">
        <v>131</v>
      </c>
      <c r="C48" s="122" t="s">
        <v>65</v>
      </c>
      <c r="D48" s="122" t="s">
        <v>127</v>
      </c>
      <c r="E48" s="122" t="s">
        <v>123</v>
      </c>
      <c r="F48" s="164" t="s">
        <v>67</v>
      </c>
      <c r="G48" s="164"/>
      <c r="H48" s="164"/>
      <c r="I48" s="65" t="s">
        <v>132</v>
      </c>
    </row>
    <row r="49" spans="1:11" ht="14.5" x14ac:dyDescent="0.35">
      <c r="A49" s="123" t="s">
        <v>133</v>
      </c>
      <c r="B49" s="122" t="s">
        <v>131</v>
      </c>
      <c r="C49" s="122" t="s">
        <v>65</v>
      </c>
      <c r="D49" s="122" t="s">
        <v>127</v>
      </c>
      <c r="E49" s="122" t="s">
        <v>123</v>
      </c>
      <c r="F49" s="164" t="s">
        <v>67</v>
      </c>
      <c r="G49" s="164"/>
      <c r="H49" s="164"/>
      <c r="I49" s="65" t="s">
        <v>132</v>
      </c>
    </row>
    <row r="50" spans="1:11" ht="14.5" x14ac:dyDescent="0.35">
      <c r="A50" s="122" t="s">
        <v>134</v>
      </c>
      <c r="B50" s="122" t="s">
        <v>131</v>
      </c>
      <c r="C50" s="122" t="s">
        <v>65</v>
      </c>
      <c r="D50" s="122" t="s">
        <v>127</v>
      </c>
      <c r="E50" s="122" t="s">
        <v>123</v>
      </c>
      <c r="F50" s="164" t="s">
        <v>67</v>
      </c>
      <c r="G50" s="164" t="s">
        <v>67</v>
      </c>
      <c r="H50" s="164" t="s">
        <v>67</v>
      </c>
      <c r="I50" s="65"/>
    </row>
    <row r="51" spans="1:11" ht="14.5" x14ac:dyDescent="0.35">
      <c r="A51" s="122" t="s">
        <v>135</v>
      </c>
      <c r="B51" s="122" t="s">
        <v>136</v>
      </c>
      <c r="C51" s="122" t="s">
        <v>65</v>
      </c>
      <c r="D51" s="122" t="s">
        <v>127</v>
      </c>
      <c r="E51" s="122" t="s">
        <v>123</v>
      </c>
      <c r="F51" s="164" t="s">
        <v>67</v>
      </c>
      <c r="G51" s="164" t="s">
        <v>67</v>
      </c>
      <c r="H51" s="164" t="s">
        <v>67</v>
      </c>
      <c r="I51" s="65"/>
    </row>
    <row r="52" spans="1:11" ht="14.5" x14ac:dyDescent="0.35">
      <c r="A52" s="224" t="s">
        <v>137</v>
      </c>
      <c r="B52" s="220" t="s">
        <v>136</v>
      </c>
      <c r="C52" s="220" t="s">
        <v>65</v>
      </c>
      <c r="D52" s="220" t="s">
        <v>127</v>
      </c>
      <c r="E52" s="220" t="s">
        <v>123</v>
      </c>
      <c r="F52" s="221" t="s">
        <v>67</v>
      </c>
      <c r="G52" s="221"/>
      <c r="H52" s="221"/>
      <c r="I52" s="223" t="s">
        <v>138</v>
      </c>
    </row>
    <row r="53" spans="1:11" ht="14.5" x14ac:dyDescent="0.35">
      <c r="A53" s="122" t="s">
        <v>139</v>
      </c>
      <c r="B53" s="122" t="s">
        <v>136</v>
      </c>
      <c r="C53" s="122" t="s">
        <v>65</v>
      </c>
      <c r="D53" s="122" t="s">
        <v>127</v>
      </c>
      <c r="E53" s="122" t="s">
        <v>123</v>
      </c>
      <c r="F53" s="164" t="s">
        <v>67</v>
      </c>
      <c r="G53" s="164" t="s">
        <v>67</v>
      </c>
      <c r="H53" s="164" t="s">
        <v>67</v>
      </c>
      <c r="I53" s="65"/>
    </row>
    <row r="54" spans="1:11" ht="14.5" x14ac:dyDescent="0.35">
      <c r="A54" s="122" t="s">
        <v>140</v>
      </c>
      <c r="B54" s="122" t="s">
        <v>141</v>
      </c>
      <c r="C54" s="122" t="s">
        <v>65</v>
      </c>
      <c r="D54" s="122" t="s">
        <v>127</v>
      </c>
      <c r="E54" s="122" t="s">
        <v>123</v>
      </c>
      <c r="F54" s="164" t="s">
        <v>67</v>
      </c>
      <c r="G54" s="164" t="s">
        <v>67</v>
      </c>
      <c r="H54" s="164" t="s">
        <v>67</v>
      </c>
      <c r="I54" s="65"/>
    </row>
    <row r="55" spans="1:11" ht="14.5" x14ac:dyDescent="0.35">
      <c r="A55" s="122" t="s">
        <v>142</v>
      </c>
      <c r="B55" s="122" t="s">
        <v>143</v>
      </c>
      <c r="C55" s="122" t="s">
        <v>65</v>
      </c>
      <c r="D55" s="122" t="s">
        <v>127</v>
      </c>
      <c r="E55" s="122" t="s">
        <v>123</v>
      </c>
      <c r="F55" s="164" t="s">
        <v>67</v>
      </c>
      <c r="G55" s="164" t="s">
        <v>67</v>
      </c>
      <c r="H55" s="164" t="s">
        <v>67</v>
      </c>
      <c r="I55" s="65"/>
    </row>
    <row r="56" spans="1:11" ht="14.5" x14ac:dyDescent="0.35">
      <c r="A56" s="122" t="s">
        <v>144</v>
      </c>
      <c r="B56" s="122" t="s">
        <v>145</v>
      </c>
      <c r="C56" s="122" t="s">
        <v>65</v>
      </c>
      <c r="D56" s="122" t="s">
        <v>127</v>
      </c>
      <c r="E56" s="122" t="s">
        <v>123</v>
      </c>
      <c r="F56" s="164" t="s">
        <v>67</v>
      </c>
      <c r="G56" s="164" t="s">
        <v>67</v>
      </c>
      <c r="H56" s="164" t="s">
        <v>67</v>
      </c>
      <c r="I56" s="65"/>
    </row>
    <row r="57" spans="1:11" ht="14.5" x14ac:dyDescent="0.35">
      <c r="A57" s="122" t="s">
        <v>146</v>
      </c>
      <c r="B57" s="122" t="s">
        <v>147</v>
      </c>
      <c r="C57" s="122" t="s">
        <v>65</v>
      </c>
      <c r="D57" s="122" t="s">
        <v>127</v>
      </c>
      <c r="E57" s="122" t="s">
        <v>123</v>
      </c>
      <c r="F57" s="164" t="s">
        <v>67</v>
      </c>
      <c r="G57" s="164" t="s">
        <v>67</v>
      </c>
      <c r="H57" s="164" t="s">
        <v>67</v>
      </c>
      <c r="I57" s="65"/>
    </row>
    <row r="58" spans="1:11" ht="14.5" x14ac:dyDescent="0.35">
      <c r="A58" s="122" t="s">
        <v>148</v>
      </c>
      <c r="B58" s="122" t="s">
        <v>131</v>
      </c>
      <c r="C58" s="122" t="s">
        <v>81</v>
      </c>
      <c r="D58" s="122" t="s">
        <v>127</v>
      </c>
      <c r="E58" s="122" t="s">
        <v>123</v>
      </c>
      <c r="F58" s="164" t="s">
        <v>67</v>
      </c>
      <c r="G58" s="164"/>
      <c r="H58" s="164"/>
      <c r="I58" s="65" t="s">
        <v>149</v>
      </c>
    </row>
    <row r="59" spans="1:11" ht="14.5" x14ac:dyDescent="0.35">
      <c r="A59" s="122" t="s">
        <v>150</v>
      </c>
      <c r="B59" s="122" t="s">
        <v>131</v>
      </c>
      <c r="C59" s="122" t="s">
        <v>81</v>
      </c>
      <c r="D59" s="122" t="s">
        <v>127</v>
      </c>
      <c r="E59" s="122" t="s">
        <v>123</v>
      </c>
      <c r="F59" s="164" t="s">
        <v>67</v>
      </c>
      <c r="G59" s="164"/>
      <c r="H59" s="164"/>
      <c r="I59" s="65" t="s">
        <v>149</v>
      </c>
    </row>
    <row r="60" spans="1:11" ht="14.5" x14ac:dyDescent="0.35">
      <c r="A60" s="122" t="s">
        <v>151</v>
      </c>
      <c r="B60" s="122" t="s">
        <v>131</v>
      </c>
      <c r="C60" s="122" t="s">
        <v>81</v>
      </c>
      <c r="D60" s="122" t="s">
        <v>127</v>
      </c>
      <c r="E60" s="122" t="s">
        <v>123</v>
      </c>
      <c r="F60" s="164" t="s">
        <v>67</v>
      </c>
      <c r="G60" s="164"/>
      <c r="H60" s="164"/>
      <c r="I60" s="65" t="s">
        <v>149</v>
      </c>
    </row>
    <row r="61" spans="1:11" ht="14.5" x14ac:dyDescent="0.35">
      <c r="A61" s="122" t="s">
        <v>152</v>
      </c>
      <c r="B61" s="122" t="s">
        <v>131</v>
      </c>
      <c r="C61" s="122" t="s">
        <v>81</v>
      </c>
      <c r="D61" s="122" t="s">
        <v>127</v>
      </c>
      <c r="E61" s="122" t="s">
        <v>123</v>
      </c>
      <c r="F61" s="164" t="s">
        <v>67</v>
      </c>
      <c r="G61" s="164"/>
      <c r="H61" s="164"/>
      <c r="I61" s="65" t="s">
        <v>149</v>
      </c>
    </row>
    <row r="62" spans="1:11" ht="14.5" x14ac:dyDescent="0.35">
      <c r="A62" s="123" t="s">
        <v>153</v>
      </c>
      <c r="B62" s="122" t="s">
        <v>131</v>
      </c>
      <c r="C62" s="122" t="s">
        <v>81</v>
      </c>
      <c r="D62" s="122" t="s">
        <v>127</v>
      </c>
      <c r="E62" s="122" t="s">
        <v>123</v>
      </c>
      <c r="F62" s="164" t="s">
        <v>67</v>
      </c>
      <c r="G62" s="164"/>
      <c r="H62" s="164"/>
      <c r="I62" s="65" t="s">
        <v>154</v>
      </c>
      <c r="K62" s="7"/>
    </row>
    <row r="63" spans="1:11" ht="14.5" x14ac:dyDescent="0.35">
      <c r="A63" s="51" t="s">
        <v>549</v>
      </c>
      <c r="B63" s="420" t="s">
        <v>131</v>
      </c>
      <c r="C63" s="420" t="s">
        <v>81</v>
      </c>
      <c r="D63" s="420" t="s">
        <v>127</v>
      </c>
      <c r="E63" s="420" t="s">
        <v>123</v>
      </c>
      <c r="F63" s="164" t="s">
        <v>67</v>
      </c>
      <c r="G63" s="164"/>
      <c r="H63" s="164"/>
      <c r="I63" s="65"/>
      <c r="K63" s="7"/>
    </row>
    <row r="64" spans="1:11" ht="14.5" x14ac:dyDescent="0.35">
      <c r="A64" s="122" t="s">
        <v>155</v>
      </c>
      <c r="B64" s="122" t="s">
        <v>147</v>
      </c>
      <c r="C64" s="122" t="s">
        <v>81</v>
      </c>
      <c r="D64" s="122" t="s">
        <v>127</v>
      </c>
      <c r="E64" s="122" t="s">
        <v>123</v>
      </c>
      <c r="F64" s="164" t="s">
        <v>67</v>
      </c>
      <c r="G64" s="164"/>
      <c r="H64" s="164"/>
      <c r="I64" s="65"/>
    </row>
    <row r="65" spans="1:11" ht="14.5" x14ac:dyDescent="0.35">
      <c r="A65" s="122" t="s">
        <v>156</v>
      </c>
      <c r="B65" s="122" t="s">
        <v>147</v>
      </c>
      <c r="C65" s="122" t="s">
        <v>81</v>
      </c>
      <c r="D65" s="122" t="s">
        <v>127</v>
      </c>
      <c r="E65" s="122" t="s">
        <v>123</v>
      </c>
      <c r="F65" s="164" t="s">
        <v>67</v>
      </c>
      <c r="G65" s="164"/>
      <c r="H65" s="164"/>
      <c r="I65" s="65"/>
    </row>
    <row r="66" spans="1:11" ht="14.5" x14ac:dyDescent="0.35">
      <c r="A66" s="220" t="s">
        <v>157</v>
      </c>
      <c r="B66" s="220" t="s">
        <v>147</v>
      </c>
      <c r="C66" s="220" t="s">
        <v>81</v>
      </c>
      <c r="D66" s="220" t="s">
        <v>127</v>
      </c>
      <c r="E66" s="220" t="s">
        <v>123</v>
      </c>
      <c r="F66" s="221" t="s">
        <v>67</v>
      </c>
      <c r="G66" s="221"/>
      <c r="H66" s="221"/>
      <c r="I66" s="223" t="s">
        <v>79</v>
      </c>
      <c r="K66" s="14"/>
    </row>
    <row r="67" spans="1:11" ht="14.5" x14ac:dyDescent="0.35">
      <c r="A67" s="122" t="s">
        <v>158</v>
      </c>
      <c r="B67" s="122" t="s">
        <v>147</v>
      </c>
      <c r="C67" s="122" t="s">
        <v>81</v>
      </c>
      <c r="D67" s="122" t="s">
        <v>127</v>
      </c>
      <c r="E67" s="122" t="s">
        <v>123</v>
      </c>
      <c r="F67" s="164" t="s">
        <v>67</v>
      </c>
      <c r="G67" s="164"/>
      <c r="H67" s="164"/>
      <c r="I67" s="65"/>
    </row>
    <row r="68" spans="1:11" ht="14.5" x14ac:dyDescent="0.35">
      <c r="A68" s="122" t="s">
        <v>159</v>
      </c>
      <c r="B68" s="122" t="s">
        <v>147</v>
      </c>
      <c r="C68" s="122" t="s">
        <v>81</v>
      </c>
      <c r="D68" s="122" t="s">
        <v>127</v>
      </c>
      <c r="E68" s="122" t="s">
        <v>123</v>
      </c>
      <c r="F68" s="164" t="s">
        <v>67</v>
      </c>
      <c r="G68" s="164"/>
      <c r="H68" s="164"/>
      <c r="I68" s="65"/>
    </row>
    <row r="69" spans="1:11" ht="14.5" x14ac:dyDescent="0.35">
      <c r="A69" s="220" t="s">
        <v>160</v>
      </c>
      <c r="B69" s="220" t="s">
        <v>147</v>
      </c>
      <c r="C69" s="220" t="s">
        <v>81</v>
      </c>
      <c r="D69" s="220" t="s">
        <v>127</v>
      </c>
      <c r="E69" s="220" t="s">
        <v>123</v>
      </c>
      <c r="F69" s="221" t="s">
        <v>67</v>
      </c>
      <c r="G69" s="221"/>
      <c r="H69" s="221"/>
      <c r="I69" s="265" t="s">
        <v>75</v>
      </c>
      <c r="K69" s="14"/>
    </row>
    <row r="70" spans="1:11" ht="14.5" x14ac:dyDescent="0.35">
      <c r="A70" s="122" t="s">
        <v>161</v>
      </c>
      <c r="B70" s="122" t="s">
        <v>147</v>
      </c>
      <c r="C70" s="122" t="s">
        <v>81</v>
      </c>
      <c r="D70" s="122" t="s">
        <v>127</v>
      </c>
      <c r="E70" s="122" t="s">
        <v>123</v>
      </c>
      <c r="F70" s="164" t="s">
        <v>67</v>
      </c>
      <c r="G70" s="164"/>
      <c r="H70" s="164"/>
      <c r="I70" s="65"/>
    </row>
    <row r="71" spans="1:11" ht="14.5" x14ac:dyDescent="0.35">
      <c r="A71" s="220" t="s">
        <v>162</v>
      </c>
      <c r="B71" s="220" t="s">
        <v>147</v>
      </c>
      <c r="C71" s="220" t="s">
        <v>81</v>
      </c>
      <c r="D71" s="220" t="s">
        <v>127</v>
      </c>
      <c r="E71" s="220" t="s">
        <v>123</v>
      </c>
      <c r="F71" s="221" t="s">
        <v>67</v>
      </c>
      <c r="G71" s="221"/>
      <c r="H71" s="221"/>
      <c r="I71" s="223" t="s">
        <v>85</v>
      </c>
      <c r="K71" s="14"/>
    </row>
    <row r="72" spans="1:11" ht="14.5" x14ac:dyDescent="0.35">
      <c r="A72" s="224" t="s">
        <v>163</v>
      </c>
      <c r="B72" s="220" t="s">
        <v>147</v>
      </c>
      <c r="C72" s="220" t="s">
        <v>81</v>
      </c>
      <c r="D72" s="220" t="s">
        <v>127</v>
      </c>
      <c r="E72" s="220" t="s">
        <v>123</v>
      </c>
      <c r="F72" s="221" t="s">
        <v>67</v>
      </c>
      <c r="G72" s="221"/>
      <c r="H72" s="221"/>
      <c r="I72" s="223" t="s">
        <v>164</v>
      </c>
      <c r="K72" s="7"/>
    </row>
    <row r="73" spans="1:11" ht="14.5" x14ac:dyDescent="0.35">
      <c r="A73" s="122" t="s">
        <v>165</v>
      </c>
      <c r="B73" s="122" t="s">
        <v>147</v>
      </c>
      <c r="C73" s="122" t="s">
        <v>81</v>
      </c>
      <c r="D73" s="122" t="s">
        <v>127</v>
      </c>
      <c r="E73" s="122" t="s">
        <v>123</v>
      </c>
      <c r="F73" s="164" t="s">
        <v>67</v>
      </c>
      <c r="G73" s="164"/>
      <c r="H73" s="164"/>
      <c r="I73" s="65"/>
      <c r="K73" s="14"/>
    </row>
    <row r="74" spans="1:11" ht="14.5" x14ac:dyDescent="0.35">
      <c r="A74" s="51" t="s">
        <v>550</v>
      </c>
      <c r="B74" s="420" t="s">
        <v>147</v>
      </c>
      <c r="C74" s="420" t="s">
        <v>81</v>
      </c>
      <c r="D74" s="420" t="s">
        <v>127</v>
      </c>
      <c r="E74" s="420" t="s">
        <v>123</v>
      </c>
      <c r="F74" s="3" t="s">
        <v>67</v>
      </c>
      <c r="G74" s="3"/>
      <c r="H74" s="3"/>
      <c r="I74" s="422"/>
      <c r="K74" s="14"/>
    </row>
    <row r="75" spans="1:11" ht="14.5" x14ac:dyDescent="0.35">
      <c r="A75" s="124" t="s">
        <v>166</v>
      </c>
      <c r="B75" s="66"/>
      <c r="C75" s="66"/>
      <c r="D75" s="66"/>
      <c r="E75" s="66"/>
      <c r="F75" s="165"/>
      <c r="G75" s="165"/>
      <c r="H75" s="165"/>
      <c r="I75" s="166"/>
      <c r="K75" s="14"/>
    </row>
    <row r="76" spans="1:11" ht="14.5" x14ac:dyDescent="0.35">
      <c r="A76" s="220" t="s">
        <v>167</v>
      </c>
      <c r="B76" s="220" t="s">
        <v>166</v>
      </c>
      <c r="C76" s="220" t="s">
        <v>65</v>
      </c>
      <c r="D76" s="220" t="s">
        <v>166</v>
      </c>
      <c r="E76" s="220" t="s">
        <v>123</v>
      </c>
      <c r="F76" s="221" t="s">
        <v>67</v>
      </c>
      <c r="G76" s="221"/>
      <c r="H76" s="221"/>
      <c r="I76" s="223" t="s">
        <v>95</v>
      </c>
      <c r="K76" s="14"/>
    </row>
    <row r="77" spans="1:11" ht="14.5" x14ac:dyDescent="0.35">
      <c r="A77" s="220" t="s">
        <v>168</v>
      </c>
      <c r="B77" s="220" t="s">
        <v>166</v>
      </c>
      <c r="C77" s="220" t="s">
        <v>65</v>
      </c>
      <c r="D77" s="220" t="s">
        <v>166</v>
      </c>
      <c r="E77" s="220" t="s">
        <v>123</v>
      </c>
      <c r="F77" s="221" t="s">
        <v>67</v>
      </c>
      <c r="G77" s="221"/>
      <c r="H77" s="221"/>
      <c r="I77" s="223" t="s">
        <v>91</v>
      </c>
      <c r="K77" s="14"/>
    </row>
    <row r="78" spans="1:11" ht="14.5" x14ac:dyDescent="0.35">
      <c r="A78" s="220" t="s">
        <v>169</v>
      </c>
      <c r="B78" s="220" t="s">
        <v>166</v>
      </c>
      <c r="C78" s="220" t="s">
        <v>65</v>
      </c>
      <c r="D78" s="220" t="s">
        <v>166</v>
      </c>
      <c r="E78" s="220" t="s">
        <v>123</v>
      </c>
      <c r="F78" s="221" t="s">
        <v>67</v>
      </c>
      <c r="G78" s="221"/>
      <c r="H78" s="221"/>
      <c r="I78" s="223" t="s">
        <v>95</v>
      </c>
      <c r="K78" s="14"/>
    </row>
    <row r="79" spans="1:11" ht="14.5" x14ac:dyDescent="0.35">
      <c r="A79" s="124" t="s">
        <v>170</v>
      </c>
      <c r="B79" s="66"/>
      <c r="C79" s="66"/>
      <c r="D79" s="66"/>
      <c r="E79" s="66"/>
      <c r="F79" s="165"/>
      <c r="G79" s="165"/>
      <c r="H79" s="165"/>
      <c r="I79" s="166"/>
      <c r="K79" s="14"/>
    </row>
    <row r="80" spans="1:11" ht="14.5" x14ac:dyDescent="0.35">
      <c r="A80" s="122" t="s">
        <v>171</v>
      </c>
      <c r="B80" s="122" t="s">
        <v>172</v>
      </c>
      <c r="C80" s="122" t="s">
        <v>65</v>
      </c>
      <c r="D80" s="122" t="s">
        <v>173</v>
      </c>
      <c r="E80" s="122" t="s">
        <v>123</v>
      </c>
      <c r="F80" s="164" t="s">
        <v>67</v>
      </c>
      <c r="G80" s="164"/>
      <c r="H80" s="164"/>
      <c r="I80" s="65"/>
    </row>
    <row r="81" spans="1:11" ht="14.5" x14ac:dyDescent="0.35">
      <c r="A81" s="224" t="s">
        <v>174</v>
      </c>
      <c r="B81" s="220" t="s">
        <v>175</v>
      </c>
      <c r="C81" s="220" t="s">
        <v>65</v>
      </c>
      <c r="D81" s="220" t="s">
        <v>173</v>
      </c>
      <c r="E81" s="220" t="s">
        <v>123</v>
      </c>
      <c r="F81" s="221" t="s">
        <v>67</v>
      </c>
      <c r="G81" s="164"/>
      <c r="H81" s="164"/>
      <c r="I81" s="223" t="s">
        <v>176</v>
      </c>
      <c r="K81" s="7"/>
    </row>
    <row r="82" spans="1:11" ht="14.5" x14ac:dyDescent="0.35">
      <c r="A82" s="123" t="s">
        <v>177</v>
      </c>
      <c r="B82" s="122" t="s">
        <v>178</v>
      </c>
      <c r="C82" s="122" t="s">
        <v>65</v>
      </c>
      <c r="D82" s="122" t="s">
        <v>173</v>
      </c>
      <c r="E82" s="122" t="s">
        <v>123</v>
      </c>
      <c r="F82" s="164" t="s">
        <v>67</v>
      </c>
      <c r="G82" s="164"/>
      <c r="H82" s="164"/>
      <c r="I82" s="65" t="s">
        <v>179</v>
      </c>
      <c r="K82" s="7"/>
    </row>
    <row r="83" spans="1:11" ht="14.5" x14ac:dyDescent="0.35">
      <c r="A83" s="123" t="s">
        <v>180</v>
      </c>
      <c r="B83" s="122" t="s">
        <v>181</v>
      </c>
      <c r="C83" s="122" t="s">
        <v>182</v>
      </c>
      <c r="D83" s="122" t="s">
        <v>173</v>
      </c>
      <c r="E83" s="122" t="s">
        <v>123</v>
      </c>
      <c r="F83" s="164" t="s">
        <v>67</v>
      </c>
      <c r="G83" s="164"/>
      <c r="H83" s="164"/>
      <c r="I83" s="65" t="s">
        <v>179</v>
      </c>
      <c r="K83" s="7"/>
    </row>
    <row r="84" spans="1:11" ht="14.5" x14ac:dyDescent="0.35">
      <c r="A84" s="122" t="s">
        <v>183</v>
      </c>
      <c r="B84" s="122" t="s">
        <v>181</v>
      </c>
      <c r="C84" s="122" t="s">
        <v>65</v>
      </c>
      <c r="D84" s="122" t="s">
        <v>173</v>
      </c>
      <c r="E84" s="122" t="s">
        <v>123</v>
      </c>
      <c r="F84" s="164" t="s">
        <v>67</v>
      </c>
      <c r="G84" s="164" t="s">
        <v>67</v>
      </c>
      <c r="H84" s="164" t="s">
        <v>67</v>
      </c>
      <c r="I84" s="65"/>
    </row>
    <row r="85" spans="1:11" ht="14.5" x14ac:dyDescent="0.35">
      <c r="A85" s="220" t="s">
        <v>184</v>
      </c>
      <c r="B85" s="220" t="s">
        <v>181</v>
      </c>
      <c r="C85" s="220" t="s">
        <v>65</v>
      </c>
      <c r="D85" s="220" t="s">
        <v>173</v>
      </c>
      <c r="E85" s="220" t="s">
        <v>123</v>
      </c>
      <c r="F85" s="221" t="s">
        <v>67</v>
      </c>
      <c r="G85" s="221"/>
      <c r="H85" s="221"/>
      <c r="I85" s="223" t="s">
        <v>75</v>
      </c>
    </row>
    <row r="86" spans="1:11" ht="14.5" x14ac:dyDescent="0.35">
      <c r="A86" s="224" t="s">
        <v>185</v>
      </c>
      <c r="B86" s="220" t="s">
        <v>181</v>
      </c>
      <c r="C86" s="220" t="s">
        <v>65</v>
      </c>
      <c r="D86" s="220" t="s">
        <v>173</v>
      </c>
      <c r="E86" s="220" t="s">
        <v>123</v>
      </c>
      <c r="F86" s="221" t="s">
        <v>67</v>
      </c>
      <c r="G86" s="221"/>
      <c r="H86" s="221"/>
      <c r="I86" s="223" t="s">
        <v>186</v>
      </c>
    </row>
    <row r="87" spans="1:11" ht="14.5" x14ac:dyDescent="0.35">
      <c r="A87" s="122" t="s">
        <v>187</v>
      </c>
      <c r="B87" s="122" t="s">
        <v>181</v>
      </c>
      <c r="C87" s="122" t="s">
        <v>65</v>
      </c>
      <c r="D87" s="122" t="s">
        <v>173</v>
      </c>
      <c r="E87" s="122" t="s">
        <v>123</v>
      </c>
      <c r="F87" s="164" t="s">
        <v>67</v>
      </c>
      <c r="G87" s="164"/>
      <c r="H87" s="164" t="s">
        <v>67</v>
      </c>
      <c r="I87" s="65"/>
    </row>
    <row r="88" spans="1:11" ht="14.5" x14ac:dyDescent="0.35">
      <c r="A88" s="122" t="s">
        <v>188</v>
      </c>
      <c r="B88" s="122" t="s">
        <v>181</v>
      </c>
      <c r="C88" s="122" t="s">
        <v>65</v>
      </c>
      <c r="D88" s="122" t="s">
        <v>173</v>
      </c>
      <c r="E88" s="122" t="s">
        <v>123</v>
      </c>
      <c r="F88" s="164" t="s">
        <v>67</v>
      </c>
      <c r="G88" s="164" t="s">
        <v>67</v>
      </c>
      <c r="H88" s="164" t="s">
        <v>67</v>
      </c>
      <c r="I88" s="65"/>
    </row>
    <row r="89" spans="1:11" ht="14.5" x14ac:dyDescent="0.35">
      <c r="A89" s="122" t="s">
        <v>189</v>
      </c>
      <c r="B89" s="122" t="s">
        <v>181</v>
      </c>
      <c r="C89" s="122" t="s">
        <v>81</v>
      </c>
      <c r="D89" s="122" t="s">
        <v>173</v>
      </c>
      <c r="E89" s="122" t="s">
        <v>123</v>
      </c>
      <c r="F89" s="164" t="s">
        <v>67</v>
      </c>
      <c r="G89" s="164"/>
      <c r="H89" s="164"/>
      <c r="I89" s="65" t="s">
        <v>107</v>
      </c>
    </row>
    <row r="90" spans="1:11" ht="14.5" x14ac:dyDescent="0.35">
      <c r="A90" s="122" t="s">
        <v>551</v>
      </c>
      <c r="B90" s="122" t="s">
        <v>181</v>
      </c>
      <c r="C90" s="122" t="s">
        <v>83</v>
      </c>
      <c r="D90" s="122" t="s">
        <v>173</v>
      </c>
      <c r="E90" s="140" t="s">
        <v>123</v>
      </c>
      <c r="F90" s="164" t="s">
        <v>67</v>
      </c>
      <c r="G90" s="164"/>
      <c r="H90" s="164"/>
      <c r="I90" s="65" t="s">
        <v>553</v>
      </c>
    </row>
    <row r="91" spans="1:11" ht="14.5" x14ac:dyDescent="0.35">
      <c r="A91" s="122" t="s">
        <v>190</v>
      </c>
      <c r="B91" s="122" t="s">
        <v>181</v>
      </c>
      <c r="C91" s="122" t="s">
        <v>83</v>
      </c>
      <c r="D91" s="122" t="s">
        <v>173</v>
      </c>
      <c r="E91" s="122" t="s">
        <v>123</v>
      </c>
      <c r="F91" s="164" t="s">
        <v>67</v>
      </c>
      <c r="G91" s="164"/>
      <c r="H91" s="164"/>
      <c r="I91" s="65"/>
    </row>
    <row r="92" spans="1:11" ht="14.5" x14ac:dyDescent="0.35">
      <c r="A92" s="122" t="s">
        <v>191</v>
      </c>
      <c r="B92" s="122" t="s">
        <v>181</v>
      </c>
      <c r="C92" s="122" t="s">
        <v>83</v>
      </c>
      <c r="D92" s="122" t="s">
        <v>173</v>
      </c>
      <c r="E92" s="122" t="s">
        <v>123</v>
      </c>
      <c r="F92" s="164" t="s">
        <v>67</v>
      </c>
      <c r="G92" s="164"/>
      <c r="H92" s="164"/>
      <c r="I92" s="65"/>
    </row>
    <row r="93" spans="1:11" ht="14.5" x14ac:dyDescent="0.35">
      <c r="A93" s="220" t="s">
        <v>192</v>
      </c>
      <c r="B93" s="220" t="s">
        <v>181</v>
      </c>
      <c r="C93" s="220" t="s">
        <v>83</v>
      </c>
      <c r="D93" s="220" t="s">
        <v>173</v>
      </c>
      <c r="E93" s="220" t="s">
        <v>123</v>
      </c>
      <c r="F93" s="221" t="s">
        <v>67</v>
      </c>
      <c r="G93" s="221"/>
      <c r="H93" s="221"/>
      <c r="I93" s="223" t="s">
        <v>193</v>
      </c>
    </row>
    <row r="94" spans="1:11" ht="14.5" x14ac:dyDescent="0.35">
      <c r="H94" s="3"/>
    </row>
  </sheetData>
  <sheetProtection algorithmName="SHA-512" hashValue="pawEWyOr9QsrnTgjIbBqN8jx8WuNXvbOqdfrsoYSiUmr3flUmSQptLs/2vSGotgCg4YVfEn/jdLbF+lgYR+fsg==" saltValue="jVclTiV+zSvdJS1jfTzgIw==" spinCount="100000" sheet="1" objects="1" scenarios="1"/>
  <mergeCells count="6">
    <mergeCell ref="I6:I7"/>
    <mergeCell ref="A6:A7"/>
    <mergeCell ref="B6:B7"/>
    <mergeCell ref="C6:C7"/>
    <mergeCell ref="D6:D7"/>
    <mergeCell ref="E6:E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A46A0-D9ED-4DD2-9A41-A0215F49F42B}">
  <sheetPr>
    <tabColor rgb="FFA9D08E"/>
  </sheetPr>
  <dimension ref="A2:K17"/>
  <sheetViews>
    <sheetView workbookViewId="0">
      <selection activeCell="A4" sqref="A4"/>
    </sheetView>
  </sheetViews>
  <sheetFormatPr defaultRowHeight="14.5" x14ac:dyDescent="0.35"/>
  <cols>
    <col min="1" max="1" width="48.7265625" customWidth="1"/>
    <col min="2" max="11" width="11.54296875" customWidth="1"/>
  </cols>
  <sheetData>
    <row r="2" spans="1:11" x14ac:dyDescent="0.35">
      <c r="B2" s="1" t="s">
        <v>50</v>
      </c>
    </row>
    <row r="3" spans="1:11" ht="17" x14ac:dyDescent="0.4">
      <c r="B3" s="288" t="s">
        <v>3</v>
      </c>
      <c r="D3" s="59" t="str">
        <f>'0. Table of Contents'!B4</f>
        <v>Last updated: 2026-07-06</v>
      </c>
    </row>
    <row r="5" spans="1:11" ht="20.149999999999999" customHeight="1" x14ac:dyDescent="0.45">
      <c r="A5" s="21" t="s">
        <v>543</v>
      </c>
    </row>
    <row r="6" spans="1:11" ht="18.5" x14ac:dyDescent="0.45">
      <c r="A6" s="180"/>
      <c r="B6" s="100">
        <v>2016</v>
      </c>
      <c r="C6" s="100">
        <v>2017</v>
      </c>
      <c r="D6" s="100">
        <v>2018</v>
      </c>
      <c r="E6" s="100">
        <v>2019</v>
      </c>
      <c r="F6" s="100">
        <v>2020</v>
      </c>
      <c r="G6" s="100">
        <v>2021</v>
      </c>
      <c r="H6" s="100">
        <v>2022</v>
      </c>
      <c r="I6" s="100">
        <v>2023</v>
      </c>
      <c r="J6" s="100">
        <v>2024</v>
      </c>
      <c r="K6" s="100">
        <v>2025</v>
      </c>
    </row>
    <row r="7" spans="1:11" x14ac:dyDescent="0.35">
      <c r="A7" s="193" t="s">
        <v>544</v>
      </c>
      <c r="B7" s="194"/>
      <c r="C7" s="194"/>
      <c r="D7" s="194"/>
      <c r="E7" s="194"/>
      <c r="F7" s="194"/>
      <c r="G7" s="194"/>
      <c r="H7" s="194"/>
      <c r="I7" s="194"/>
      <c r="J7" s="194"/>
      <c r="K7" s="194"/>
    </row>
    <row r="8" spans="1:11" ht="29" x14ac:dyDescent="0.35">
      <c r="A8" s="92" t="s">
        <v>545</v>
      </c>
      <c r="B8" s="292">
        <v>606936</v>
      </c>
      <c r="C8" s="292">
        <v>530331</v>
      </c>
      <c r="D8" s="292">
        <v>340000</v>
      </c>
      <c r="E8" s="292">
        <v>423500</v>
      </c>
      <c r="F8" s="292">
        <v>371875</v>
      </c>
      <c r="G8" s="292">
        <v>214150</v>
      </c>
      <c r="H8" s="293">
        <v>445700</v>
      </c>
      <c r="I8" s="293">
        <v>227457</v>
      </c>
      <c r="J8" s="293">
        <v>219406.62</v>
      </c>
      <c r="K8" s="293">
        <v>315800</v>
      </c>
    </row>
    <row r="9" spans="1:11" ht="58" x14ac:dyDescent="0.35">
      <c r="A9" s="92" t="s">
        <v>546</v>
      </c>
      <c r="B9" s="291">
        <v>113500</v>
      </c>
      <c r="C9" s="291">
        <v>102000</v>
      </c>
      <c r="D9" s="291">
        <v>88000</v>
      </c>
      <c r="E9" s="291">
        <v>52000</v>
      </c>
      <c r="F9" s="291">
        <v>63500</v>
      </c>
      <c r="G9" s="291">
        <v>50000</v>
      </c>
      <c r="H9" s="291">
        <v>38000</v>
      </c>
      <c r="I9" s="291">
        <v>44250</v>
      </c>
      <c r="J9" s="291">
        <v>52750</v>
      </c>
      <c r="K9" s="291">
        <v>36250</v>
      </c>
    </row>
    <row r="10" spans="1:11" x14ac:dyDescent="0.35">
      <c r="A10" s="93" t="s">
        <v>547</v>
      </c>
      <c r="B10" s="94"/>
      <c r="C10" s="94"/>
      <c r="D10" s="94"/>
      <c r="E10" s="94"/>
      <c r="F10" s="94"/>
      <c r="G10" s="94"/>
      <c r="H10" s="95"/>
      <c r="I10" s="95"/>
      <c r="J10" s="95"/>
      <c r="K10" s="95"/>
    </row>
    <row r="11" spans="1:11" ht="29" x14ac:dyDescent="0.35">
      <c r="A11" s="382" t="s">
        <v>548</v>
      </c>
      <c r="B11" s="292">
        <v>67068</v>
      </c>
      <c r="C11" s="292">
        <v>29250</v>
      </c>
      <c r="D11" s="292">
        <v>2800</v>
      </c>
      <c r="E11" s="292">
        <v>24900</v>
      </c>
      <c r="F11" s="292">
        <v>2000</v>
      </c>
      <c r="G11" s="292">
        <v>8000</v>
      </c>
      <c r="H11" s="293">
        <v>9500</v>
      </c>
      <c r="I11" s="293">
        <v>8550</v>
      </c>
      <c r="J11" s="293">
        <v>9000</v>
      </c>
      <c r="K11" s="293">
        <v>7000</v>
      </c>
    </row>
    <row r="13" spans="1:11" x14ac:dyDescent="0.35">
      <c r="B13" s="2"/>
      <c r="C13" s="2"/>
      <c r="D13" s="2"/>
      <c r="E13" s="2"/>
      <c r="F13" s="2"/>
      <c r="G13" s="2"/>
      <c r="H13" s="2"/>
      <c r="I13" s="2"/>
    </row>
    <row r="14" spans="1:11" x14ac:dyDescent="0.35">
      <c r="B14" s="74"/>
      <c r="C14" s="74"/>
      <c r="D14" s="74"/>
      <c r="E14" s="74"/>
      <c r="F14" s="74"/>
      <c r="G14" s="74"/>
      <c r="H14" s="71"/>
      <c r="I14" s="71"/>
    </row>
    <row r="15" spans="1:11" x14ac:dyDescent="0.35">
      <c r="B15" s="73"/>
      <c r="C15" s="73"/>
      <c r="D15" s="73"/>
      <c r="E15" s="73"/>
      <c r="F15" s="73"/>
      <c r="G15" s="73"/>
      <c r="H15" s="72"/>
      <c r="I15" s="72"/>
    </row>
    <row r="16" spans="1:11" x14ac:dyDescent="0.35">
      <c r="B16" s="73"/>
      <c r="C16" s="73"/>
      <c r="D16" s="73"/>
      <c r="E16" s="73"/>
      <c r="F16" s="73"/>
      <c r="G16" s="73"/>
      <c r="H16" s="72"/>
      <c r="I16" s="72"/>
    </row>
    <row r="17" spans="2:9" x14ac:dyDescent="0.35">
      <c r="B17" s="74"/>
      <c r="C17" s="74"/>
      <c r="D17" s="74"/>
      <c r="E17" s="74"/>
      <c r="F17" s="74"/>
      <c r="G17" s="74"/>
      <c r="H17" s="71"/>
      <c r="I17" s="71"/>
    </row>
  </sheetData>
  <sheetProtection algorithmName="SHA-512" hashValue="LUHcJnDGu8YRh8PoJxTZ0i4CIVkYLuFXoG7fo7N9OKyohOyctIanBiyKLG9hs9LbvgmQRH5o6nLGd85A25hXWw==" saltValue="3m+9wzMKKHQq9diDOwqS4w=="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515F-962C-4F0C-AE39-6A8210B61DEC}">
  <sheetPr>
    <tabColor theme="5"/>
  </sheetPr>
  <dimension ref="A1:N84"/>
  <sheetViews>
    <sheetView zoomScaleNormal="100" workbookViewId="0">
      <selection activeCell="A4" sqref="A4"/>
    </sheetView>
  </sheetViews>
  <sheetFormatPr defaultRowHeight="15" customHeight="1" x14ac:dyDescent="0.35"/>
  <cols>
    <col min="1" max="1" width="40" customWidth="1"/>
    <col min="2" max="13" width="11.7265625" customWidth="1"/>
    <col min="14" max="14" width="15.453125" customWidth="1"/>
  </cols>
  <sheetData>
    <row r="1" spans="1:14" ht="14.5" x14ac:dyDescent="0.35">
      <c r="E1" s="59"/>
    </row>
    <row r="2" spans="1:14" ht="14.5" x14ac:dyDescent="0.35">
      <c r="B2" s="1" t="s">
        <v>50</v>
      </c>
    </row>
    <row r="3" spans="1:14" ht="17" x14ac:dyDescent="0.4">
      <c r="B3" s="288" t="s">
        <v>3</v>
      </c>
      <c r="C3" s="6"/>
      <c r="D3" s="59" t="str">
        <f>'0. Table of Contents'!B4</f>
        <v>Last updated: 2026-07-06</v>
      </c>
    </row>
    <row r="4" spans="1:14" ht="14.5" x14ac:dyDescent="0.35"/>
    <row r="5" spans="1:14" ht="20.149999999999999" customHeight="1" x14ac:dyDescent="0.45">
      <c r="A5" s="21" t="s">
        <v>194</v>
      </c>
      <c r="B5" s="38"/>
      <c r="C5" s="38"/>
      <c r="D5" s="38"/>
      <c r="E5" s="38"/>
      <c r="F5" s="38"/>
      <c r="G5" s="38"/>
      <c r="H5" s="38"/>
      <c r="I5" s="38"/>
      <c r="J5" s="38"/>
      <c r="K5" s="38"/>
      <c r="L5" s="38"/>
      <c r="M5" s="38"/>
      <c r="N5" s="195"/>
    </row>
    <row r="6" spans="1:14" ht="18" customHeight="1" x14ac:dyDescent="0.35">
      <c r="A6" s="446" t="s">
        <v>195</v>
      </c>
      <c r="B6" s="446" t="s">
        <v>196</v>
      </c>
      <c r="C6" s="447" t="s">
        <v>197</v>
      </c>
      <c r="D6" s="449" t="s">
        <v>198</v>
      </c>
      <c r="E6" s="449"/>
      <c r="F6" s="449"/>
      <c r="G6" s="449"/>
      <c r="H6" s="449"/>
      <c r="I6" s="449"/>
      <c r="J6" s="449"/>
      <c r="K6" s="449"/>
      <c r="L6" s="449"/>
      <c r="M6" s="449"/>
      <c r="N6" s="6"/>
    </row>
    <row r="7" spans="1:14" ht="14.5" customHeight="1" x14ac:dyDescent="0.35">
      <c r="A7" s="446"/>
      <c r="B7" s="446"/>
      <c r="C7" s="447"/>
      <c r="D7" s="448" t="s">
        <v>199</v>
      </c>
      <c r="E7" s="448"/>
      <c r="F7" s="448" t="s">
        <v>200</v>
      </c>
      <c r="G7" s="448"/>
      <c r="H7" s="448" t="s">
        <v>201</v>
      </c>
      <c r="I7" s="448"/>
      <c r="J7" s="448" t="s">
        <v>202</v>
      </c>
      <c r="K7" s="448"/>
      <c r="L7" s="448" t="s">
        <v>203</v>
      </c>
      <c r="M7" s="448"/>
    </row>
    <row r="8" spans="1:14" ht="14.5" x14ac:dyDescent="0.35">
      <c r="A8" s="446"/>
      <c r="B8" s="446"/>
      <c r="C8" s="447"/>
      <c r="D8" s="98" t="s">
        <v>196</v>
      </c>
      <c r="E8" s="97" t="s">
        <v>204</v>
      </c>
      <c r="F8" s="98" t="s">
        <v>196</v>
      </c>
      <c r="G8" s="97" t="s">
        <v>204</v>
      </c>
      <c r="H8" s="98" t="s">
        <v>196</v>
      </c>
      <c r="I8" s="97" t="s">
        <v>204</v>
      </c>
      <c r="J8" s="98" t="s">
        <v>196</v>
      </c>
      <c r="K8" s="97" t="s">
        <v>204</v>
      </c>
      <c r="L8" s="98" t="s">
        <v>196</v>
      </c>
      <c r="M8" s="97" t="s">
        <v>204</v>
      </c>
    </row>
    <row r="9" spans="1:14" ht="15.5" x14ac:dyDescent="0.35">
      <c r="A9" s="171" t="s">
        <v>205</v>
      </c>
      <c r="B9" s="208">
        <v>15323</v>
      </c>
      <c r="C9" s="173"/>
      <c r="D9" s="172">
        <v>1890</v>
      </c>
      <c r="E9" s="174">
        <f>(D9/B9)*100</f>
        <v>12.334399269072636</v>
      </c>
      <c r="F9" s="172">
        <v>4869</v>
      </c>
      <c r="G9" s="174">
        <f>(F9/B9)*100</f>
        <v>31.775761926515695</v>
      </c>
      <c r="H9" s="172">
        <v>4334</v>
      </c>
      <c r="I9" s="174">
        <f>(H9/B9)*100</f>
        <v>28.284278535534817</v>
      </c>
      <c r="J9" s="172">
        <v>3239</v>
      </c>
      <c r="K9" s="174">
        <f>(J9/B9)*100</f>
        <v>21.138158324087971</v>
      </c>
      <c r="L9" s="172">
        <v>991</v>
      </c>
      <c r="M9" s="175">
        <f>(L9/B9)*100</f>
        <v>6.4674019447888798</v>
      </c>
      <c r="N9" s="6"/>
    </row>
    <row r="10" spans="1:14" ht="15.5" x14ac:dyDescent="0.35">
      <c r="A10" s="40" t="s">
        <v>206</v>
      </c>
      <c r="B10" s="209">
        <v>15066</v>
      </c>
      <c r="C10" s="41"/>
      <c r="D10" s="42">
        <v>1897</v>
      </c>
      <c r="E10" s="174">
        <f>(D10/B10)*100</f>
        <v>12.591265100225673</v>
      </c>
      <c r="F10" s="42">
        <v>4593</v>
      </c>
      <c r="G10" s="174">
        <f>(F10/B10)*100</f>
        <v>30.485862206292314</v>
      </c>
      <c r="H10" s="42">
        <v>4381</v>
      </c>
      <c r="I10" s="47">
        <f>(H10/B10)*100</f>
        <v>29.078720297358291</v>
      </c>
      <c r="J10" s="42">
        <v>3209</v>
      </c>
      <c r="K10" s="47">
        <f>(J10/B10)*100</f>
        <v>21.299615027213594</v>
      </c>
      <c r="L10" s="42">
        <v>986</v>
      </c>
      <c r="M10" s="55">
        <f>(L10/B10)*100</f>
        <v>6.5445373689101292</v>
      </c>
      <c r="N10" s="6"/>
    </row>
    <row r="11" spans="1:14" ht="15.5" x14ac:dyDescent="0.35">
      <c r="A11" s="40" t="s">
        <v>207</v>
      </c>
      <c r="B11" s="209">
        <v>15279</v>
      </c>
      <c r="C11" s="41"/>
      <c r="D11" s="42">
        <v>1981</v>
      </c>
      <c r="E11" s="174">
        <f>(D11/B11)*100</f>
        <v>12.965508213888343</v>
      </c>
      <c r="F11" s="42">
        <v>4638</v>
      </c>
      <c r="G11" s="174">
        <f>(F11/B11)*100</f>
        <v>30.355389750638128</v>
      </c>
      <c r="H11" s="42">
        <v>4441</v>
      </c>
      <c r="I11" s="47">
        <f>(H11/B11)*100</f>
        <v>29.066038353295369</v>
      </c>
      <c r="J11" s="42">
        <v>3231</v>
      </c>
      <c r="K11" s="47">
        <f>(J11/B11)*100</f>
        <v>21.146671902611427</v>
      </c>
      <c r="L11" s="42">
        <v>988</v>
      </c>
      <c r="M11" s="55">
        <f>(L11/B11)*100</f>
        <v>6.4663917795667256</v>
      </c>
      <c r="N11" s="6"/>
    </row>
    <row r="12" spans="1:14" ht="15.5" x14ac:dyDescent="0.35">
      <c r="A12" s="40" t="s">
        <v>208</v>
      </c>
      <c r="B12" s="209">
        <v>15471</v>
      </c>
      <c r="C12" s="41"/>
      <c r="D12" s="42">
        <v>2005</v>
      </c>
      <c r="E12" s="174">
        <f>(D12/B12)*100</f>
        <v>12.959731109818371</v>
      </c>
      <c r="F12" s="42">
        <v>4653</v>
      </c>
      <c r="G12" s="174">
        <f>(F12/B12)*100</f>
        <v>30.07562536358348</v>
      </c>
      <c r="H12" s="42">
        <v>4512</v>
      </c>
      <c r="I12" s="47">
        <f>(H12/B12)*100</f>
        <v>29.164242776808219</v>
      </c>
      <c r="J12" s="42">
        <v>3251</v>
      </c>
      <c r="K12" s="47">
        <f>(J12/B12)*100</f>
        <v>21.013509146144401</v>
      </c>
      <c r="L12" s="42">
        <v>1050</v>
      </c>
      <c r="M12" s="55">
        <f>(L12/B12)*100</f>
        <v>6.7868916036455298</v>
      </c>
      <c r="N12" s="6"/>
    </row>
    <row r="13" spans="1:14" ht="15.5" x14ac:dyDescent="0.35">
      <c r="A13" s="40" t="s">
        <v>209</v>
      </c>
      <c r="B13" s="209">
        <v>16344</v>
      </c>
      <c r="C13" s="280"/>
      <c r="D13" s="209">
        <v>2183</v>
      </c>
      <c r="E13" s="282">
        <v>13.356583455702397</v>
      </c>
      <c r="F13" s="209">
        <v>4940</v>
      </c>
      <c r="G13" s="282">
        <v>30.225159079784632</v>
      </c>
      <c r="H13" s="209">
        <v>4766</v>
      </c>
      <c r="I13" s="281">
        <v>29.160548213411651</v>
      </c>
      <c r="J13" s="209">
        <v>3347</v>
      </c>
      <c r="K13" s="281">
        <v>20.478463044542337</v>
      </c>
      <c r="L13" s="209">
        <v>1108</v>
      </c>
      <c r="M13" s="283">
        <v>6.779246206558982</v>
      </c>
      <c r="N13" s="6"/>
    </row>
    <row r="14" spans="1:14" ht="15.5" x14ac:dyDescent="0.35">
      <c r="A14" s="40" t="s">
        <v>210</v>
      </c>
      <c r="B14" s="209">
        <f t="shared" ref="B14" si="0">SUM(B15:B29)</f>
        <v>15818</v>
      </c>
      <c r="C14" s="280"/>
      <c r="D14" s="209">
        <f>SUM(D15:D29)</f>
        <v>1837</v>
      </c>
      <c r="E14" s="390">
        <v>11.6</v>
      </c>
      <c r="F14" s="209">
        <f t="shared" ref="F14:L14" si="1">SUM(F15:F29)</f>
        <v>4698</v>
      </c>
      <c r="G14" s="390">
        <v>29.7</v>
      </c>
      <c r="H14" s="209">
        <f t="shared" si="1"/>
        <v>4659</v>
      </c>
      <c r="I14" s="391">
        <v>29.5</v>
      </c>
      <c r="J14" s="209">
        <f t="shared" si="1"/>
        <v>3372</v>
      </c>
      <c r="K14" s="391">
        <v>21.3</v>
      </c>
      <c r="L14" s="209">
        <f t="shared" si="1"/>
        <v>1252</v>
      </c>
      <c r="M14" s="391">
        <v>7.9</v>
      </c>
      <c r="N14" s="6"/>
    </row>
    <row r="15" spans="1:14" ht="14.5" x14ac:dyDescent="0.35">
      <c r="A15" s="384" t="s">
        <v>211</v>
      </c>
      <c r="B15" s="385">
        <v>120</v>
      </c>
      <c r="C15" s="43">
        <f>(B15/$B$14)*100</f>
        <v>0.75862940953344293</v>
      </c>
      <c r="D15" s="385">
        <v>14</v>
      </c>
      <c r="E15" s="43">
        <f>(D15/B15)*100</f>
        <v>11.666666666666666</v>
      </c>
      <c r="F15" s="385">
        <v>47</v>
      </c>
      <c r="G15" s="43">
        <f>(F15/B15)*100</f>
        <v>39.166666666666664</v>
      </c>
      <c r="H15" s="385">
        <v>47</v>
      </c>
      <c r="I15" s="43">
        <f t="shared" ref="I15:I29" si="2">(H15/B15)*100</f>
        <v>39.166666666666664</v>
      </c>
      <c r="J15" s="385">
        <v>12</v>
      </c>
      <c r="K15" s="43">
        <f t="shared" ref="K15:K29" si="3">(J15/B15)*100</f>
        <v>10</v>
      </c>
      <c r="L15" s="385">
        <v>0</v>
      </c>
      <c r="M15" s="56">
        <f t="shared" ref="M15:M29" si="4">(L15/B15)*100</f>
        <v>0</v>
      </c>
    </row>
    <row r="16" spans="1:14" ht="14.5" x14ac:dyDescent="0.35">
      <c r="A16" s="384" t="s">
        <v>126</v>
      </c>
      <c r="B16" s="385">
        <v>469</v>
      </c>
      <c r="C16" s="43">
        <f>(B16/$B$14)*100</f>
        <v>2.9649766089265395</v>
      </c>
      <c r="D16" s="385">
        <v>25</v>
      </c>
      <c r="E16" s="43">
        <f t="shared" ref="E16:E29" si="5">(D16/B16)*100</f>
        <v>5.3304904051172706</v>
      </c>
      <c r="F16" s="385">
        <v>126</v>
      </c>
      <c r="G16" s="43">
        <f t="shared" ref="G16:G29" si="6">(F16/B16)*100</f>
        <v>26.865671641791046</v>
      </c>
      <c r="H16" s="385">
        <v>200</v>
      </c>
      <c r="I16" s="43">
        <f t="shared" si="2"/>
        <v>42.643923240938165</v>
      </c>
      <c r="J16" s="385">
        <v>92</v>
      </c>
      <c r="K16" s="43">
        <f t="shared" si="3"/>
        <v>19.616204690831555</v>
      </c>
      <c r="L16" s="385">
        <v>26</v>
      </c>
      <c r="M16" s="56">
        <f t="shared" si="4"/>
        <v>5.5437100213219619</v>
      </c>
    </row>
    <row r="17" spans="1:14" ht="14.5" x14ac:dyDescent="0.35">
      <c r="A17" s="384" t="s">
        <v>63</v>
      </c>
      <c r="B17" s="386">
        <v>2009</v>
      </c>
      <c r="C17" s="43">
        <f t="shared" ref="C17:C29" si="7">(B17/$B$14)*100</f>
        <v>12.700720697939058</v>
      </c>
      <c r="D17" s="387">
        <v>197</v>
      </c>
      <c r="E17" s="43">
        <f t="shared" si="5"/>
        <v>9.8058735689397718</v>
      </c>
      <c r="F17" s="387">
        <v>576</v>
      </c>
      <c r="G17" s="43">
        <f t="shared" si="6"/>
        <v>28.670980587356894</v>
      </c>
      <c r="H17" s="387">
        <v>645</v>
      </c>
      <c r="I17" s="43">
        <f t="shared" si="2"/>
        <v>32.105525136884019</v>
      </c>
      <c r="J17" s="387">
        <v>381</v>
      </c>
      <c r="K17" s="43">
        <f t="shared" si="3"/>
        <v>18.964659034345445</v>
      </c>
      <c r="L17" s="387">
        <v>210</v>
      </c>
      <c r="M17" s="56">
        <f t="shared" si="4"/>
        <v>10.452961672473867</v>
      </c>
    </row>
    <row r="18" spans="1:14" ht="14.5" x14ac:dyDescent="0.35">
      <c r="A18" s="384" t="s">
        <v>131</v>
      </c>
      <c r="B18" s="385">
        <v>694</v>
      </c>
      <c r="C18" s="43">
        <f t="shared" si="7"/>
        <v>4.3874067518017448</v>
      </c>
      <c r="D18" s="385">
        <v>70</v>
      </c>
      <c r="E18" s="43">
        <f t="shared" si="5"/>
        <v>10.086455331412104</v>
      </c>
      <c r="F18" s="385">
        <v>172</v>
      </c>
      <c r="G18" s="43">
        <f t="shared" si="6"/>
        <v>24.78386167146974</v>
      </c>
      <c r="H18" s="385">
        <v>272</v>
      </c>
      <c r="I18" s="43">
        <f>(H18/B18)*100</f>
        <v>39.19308357348703</v>
      </c>
      <c r="J18" s="385">
        <v>154</v>
      </c>
      <c r="K18" s="43">
        <f t="shared" si="3"/>
        <v>22.190201729106629</v>
      </c>
      <c r="L18" s="385">
        <v>26</v>
      </c>
      <c r="M18" s="56">
        <f t="shared" si="4"/>
        <v>3.7463976945244957</v>
      </c>
    </row>
    <row r="19" spans="1:14" ht="14.5" x14ac:dyDescent="0.35">
      <c r="A19" s="384" t="s">
        <v>136</v>
      </c>
      <c r="B19" s="385">
        <v>616</v>
      </c>
      <c r="C19" s="43">
        <f t="shared" si="7"/>
        <v>3.8942976356050067</v>
      </c>
      <c r="D19" s="385">
        <v>50</v>
      </c>
      <c r="E19" s="43">
        <f t="shared" si="5"/>
        <v>8.1168831168831161</v>
      </c>
      <c r="F19" s="385">
        <v>176</v>
      </c>
      <c r="G19" s="43">
        <f t="shared" si="6"/>
        <v>28.571428571428569</v>
      </c>
      <c r="H19" s="385">
        <v>174</v>
      </c>
      <c r="I19" s="43">
        <f t="shared" si="2"/>
        <v>28.246753246753247</v>
      </c>
      <c r="J19" s="385">
        <v>172</v>
      </c>
      <c r="K19" s="43">
        <f t="shared" si="3"/>
        <v>27.922077922077921</v>
      </c>
      <c r="L19" s="385">
        <v>44</v>
      </c>
      <c r="M19" s="56">
        <f t="shared" si="4"/>
        <v>7.1428571428571423</v>
      </c>
    </row>
    <row r="20" spans="1:14" ht="14.5" x14ac:dyDescent="0.35">
      <c r="A20" s="384" t="s">
        <v>141</v>
      </c>
      <c r="B20" s="385">
        <v>454</v>
      </c>
      <c r="C20" s="43">
        <f t="shared" si="7"/>
        <v>2.8701479327348589</v>
      </c>
      <c r="D20" s="385">
        <v>51</v>
      </c>
      <c r="E20" s="43">
        <f t="shared" si="5"/>
        <v>11.233480176211454</v>
      </c>
      <c r="F20" s="385">
        <v>120</v>
      </c>
      <c r="G20" s="43">
        <f t="shared" si="6"/>
        <v>26.431718061674008</v>
      </c>
      <c r="H20" s="385">
        <v>139</v>
      </c>
      <c r="I20" s="43">
        <f t="shared" si="2"/>
        <v>30.616740088105725</v>
      </c>
      <c r="J20" s="385">
        <v>114</v>
      </c>
      <c r="K20" s="43">
        <f t="shared" si="3"/>
        <v>25.110132158590311</v>
      </c>
      <c r="L20" s="385">
        <v>30</v>
      </c>
      <c r="M20" s="56">
        <f t="shared" si="4"/>
        <v>6.607929515418502</v>
      </c>
    </row>
    <row r="21" spans="1:14" ht="14.5" x14ac:dyDescent="0.35">
      <c r="A21" s="384" t="s">
        <v>172</v>
      </c>
      <c r="B21" s="385">
        <v>19</v>
      </c>
      <c r="C21" s="43">
        <f t="shared" si="7"/>
        <v>0.12011632317612846</v>
      </c>
      <c r="D21" s="385">
        <v>0</v>
      </c>
      <c r="E21" s="43">
        <f t="shared" si="5"/>
        <v>0</v>
      </c>
      <c r="F21" s="385">
        <v>5</v>
      </c>
      <c r="G21" s="43">
        <f t="shared" si="6"/>
        <v>26.315789473684209</v>
      </c>
      <c r="H21" s="385">
        <v>8</v>
      </c>
      <c r="I21" s="43">
        <f t="shared" si="2"/>
        <v>42.105263157894733</v>
      </c>
      <c r="J21" s="385">
        <v>5</v>
      </c>
      <c r="K21" s="43">
        <f t="shared" si="3"/>
        <v>26.315789473684209</v>
      </c>
      <c r="L21" s="385">
        <v>1</v>
      </c>
      <c r="M21" s="56">
        <f t="shared" si="4"/>
        <v>5.2631578947368416</v>
      </c>
    </row>
    <row r="22" spans="1:14" ht="45" customHeight="1" x14ac:dyDescent="0.35">
      <c r="A22" s="388" t="s">
        <v>212</v>
      </c>
      <c r="B22" s="385">
        <v>14</v>
      </c>
      <c r="C22" s="43">
        <f t="shared" si="7"/>
        <v>8.8506764445568334E-2</v>
      </c>
      <c r="D22" s="385">
        <v>0</v>
      </c>
      <c r="E22" s="43">
        <f t="shared" si="5"/>
        <v>0</v>
      </c>
      <c r="F22" s="385">
        <v>7</v>
      </c>
      <c r="G22" s="43">
        <f t="shared" si="6"/>
        <v>50</v>
      </c>
      <c r="H22" s="385">
        <v>6</v>
      </c>
      <c r="I22" s="43">
        <f t="shared" si="2"/>
        <v>42.857142857142854</v>
      </c>
      <c r="J22" s="385">
        <v>1</v>
      </c>
      <c r="K22" s="43">
        <f t="shared" si="3"/>
        <v>7.1428571428571423</v>
      </c>
      <c r="L22" s="385">
        <v>0</v>
      </c>
      <c r="M22" s="56">
        <f t="shared" si="4"/>
        <v>0</v>
      </c>
    </row>
    <row r="23" spans="1:14" ht="14.5" x14ac:dyDescent="0.35">
      <c r="A23" s="384" t="s">
        <v>143</v>
      </c>
      <c r="B23" s="385">
        <v>204</v>
      </c>
      <c r="C23" s="43">
        <f t="shared" si="7"/>
        <v>1.289669996206853</v>
      </c>
      <c r="D23" s="385">
        <v>15</v>
      </c>
      <c r="E23" s="43">
        <f t="shared" si="5"/>
        <v>7.3529411764705888</v>
      </c>
      <c r="F23" s="385">
        <v>61</v>
      </c>
      <c r="G23" s="43">
        <f t="shared" si="6"/>
        <v>29.901960784313726</v>
      </c>
      <c r="H23" s="385">
        <v>63</v>
      </c>
      <c r="I23" s="43">
        <f t="shared" si="2"/>
        <v>30.882352941176471</v>
      </c>
      <c r="J23" s="385">
        <v>48</v>
      </c>
      <c r="K23" s="43">
        <f t="shared" si="3"/>
        <v>23.52941176470588</v>
      </c>
      <c r="L23" s="385">
        <v>17</v>
      </c>
      <c r="M23" s="56">
        <f t="shared" si="4"/>
        <v>8.3333333333333321</v>
      </c>
    </row>
    <row r="24" spans="1:14" ht="14.5" x14ac:dyDescent="0.35">
      <c r="A24" s="384" t="s">
        <v>145</v>
      </c>
      <c r="B24" s="389">
        <v>1334</v>
      </c>
      <c r="C24" s="43">
        <f t="shared" si="7"/>
        <v>8.4334302693134404</v>
      </c>
      <c r="D24" s="385">
        <v>270</v>
      </c>
      <c r="E24" s="43">
        <f t="shared" si="5"/>
        <v>20.239880059970012</v>
      </c>
      <c r="F24" s="385">
        <v>581</v>
      </c>
      <c r="G24" s="43">
        <f t="shared" si="6"/>
        <v>43.553223388305845</v>
      </c>
      <c r="H24" s="385">
        <v>325</v>
      </c>
      <c r="I24" s="43">
        <f t="shared" si="2"/>
        <v>24.362818590704649</v>
      </c>
      <c r="J24" s="385">
        <v>149</v>
      </c>
      <c r="K24" s="43">
        <f t="shared" si="3"/>
        <v>11.169415292353824</v>
      </c>
      <c r="L24" s="385">
        <v>9</v>
      </c>
      <c r="M24" s="56">
        <f t="shared" si="4"/>
        <v>0.67466266866566715</v>
      </c>
    </row>
    <row r="25" spans="1:14" ht="14.5" x14ac:dyDescent="0.35">
      <c r="A25" s="384" t="s">
        <v>147</v>
      </c>
      <c r="B25" s="385">
        <v>586</v>
      </c>
      <c r="C25" s="43">
        <f t="shared" si="7"/>
        <v>3.7046402832216461</v>
      </c>
      <c r="D25" s="385">
        <v>43</v>
      </c>
      <c r="E25" s="43">
        <f t="shared" si="5"/>
        <v>7.3378839590443681</v>
      </c>
      <c r="F25" s="385">
        <v>135</v>
      </c>
      <c r="G25" s="43">
        <f t="shared" si="6"/>
        <v>23.037542662116042</v>
      </c>
      <c r="H25" s="385">
        <v>222</v>
      </c>
      <c r="I25" s="43">
        <f t="shared" si="2"/>
        <v>37.883959044368595</v>
      </c>
      <c r="J25" s="385">
        <v>155</v>
      </c>
      <c r="K25" s="43">
        <f t="shared" si="3"/>
        <v>26.450511945392492</v>
      </c>
      <c r="L25" s="385">
        <v>31</v>
      </c>
      <c r="M25" s="56">
        <f t="shared" si="4"/>
        <v>5.2901023890784984</v>
      </c>
    </row>
    <row r="26" spans="1:14" ht="14.5" x14ac:dyDescent="0.35">
      <c r="A26" s="384" t="s">
        <v>213</v>
      </c>
      <c r="B26" s="385">
        <v>24</v>
      </c>
      <c r="C26" s="43">
        <f t="shared" si="7"/>
        <v>0.15172588190668856</v>
      </c>
      <c r="D26" s="385">
        <v>0</v>
      </c>
      <c r="E26" s="43">
        <f t="shared" si="5"/>
        <v>0</v>
      </c>
      <c r="F26" s="385">
        <v>8</v>
      </c>
      <c r="G26" s="43">
        <f t="shared" si="6"/>
        <v>33.333333333333329</v>
      </c>
      <c r="H26" s="385">
        <v>7</v>
      </c>
      <c r="I26" s="43">
        <f t="shared" si="2"/>
        <v>29.166666666666668</v>
      </c>
      <c r="J26" s="385">
        <v>7</v>
      </c>
      <c r="K26" s="43">
        <f t="shared" si="3"/>
        <v>29.166666666666668</v>
      </c>
      <c r="L26" s="385">
        <v>2</v>
      </c>
      <c r="M26" s="56">
        <f t="shared" si="4"/>
        <v>8.3333333333333321</v>
      </c>
    </row>
    <row r="27" spans="1:14" ht="14.5" x14ac:dyDescent="0.35">
      <c r="A27" s="384" t="s">
        <v>181</v>
      </c>
      <c r="B27" s="389">
        <v>2291</v>
      </c>
      <c r="C27" s="43">
        <f t="shared" si="7"/>
        <v>14.483499810342648</v>
      </c>
      <c r="D27" s="385">
        <v>244</v>
      </c>
      <c r="E27" s="43">
        <f t="shared" si="5"/>
        <v>10.650371017023135</v>
      </c>
      <c r="F27" s="385">
        <v>642</v>
      </c>
      <c r="G27" s="43">
        <f t="shared" si="6"/>
        <v>28.022697512003493</v>
      </c>
      <c r="H27" s="385">
        <v>675</v>
      </c>
      <c r="I27" s="43">
        <f t="shared" si="2"/>
        <v>29.463116542994328</v>
      </c>
      <c r="J27" s="385">
        <v>568</v>
      </c>
      <c r="K27" s="43">
        <f t="shared" si="3"/>
        <v>24.792666957660412</v>
      </c>
      <c r="L27" s="385">
        <v>162</v>
      </c>
      <c r="M27" s="56">
        <f t="shared" si="4"/>
        <v>7.0711479703186377</v>
      </c>
    </row>
    <row r="28" spans="1:14" ht="14.5" x14ac:dyDescent="0.35">
      <c r="A28" s="384" t="s">
        <v>86</v>
      </c>
      <c r="B28" s="389">
        <v>6952</v>
      </c>
      <c r="C28" s="43">
        <f t="shared" si="7"/>
        <v>43.94993045897079</v>
      </c>
      <c r="D28" s="385">
        <v>857</v>
      </c>
      <c r="E28" s="43">
        <f t="shared" si="5"/>
        <v>12.327387802071346</v>
      </c>
      <c r="F28" s="389">
        <v>2028</v>
      </c>
      <c r="G28" s="43">
        <f t="shared" si="6"/>
        <v>29.171461449942466</v>
      </c>
      <c r="H28" s="389">
        <v>1860</v>
      </c>
      <c r="I28" s="43">
        <f t="shared" si="2"/>
        <v>26.754890678941312</v>
      </c>
      <c r="J28" s="389">
        <v>1513</v>
      </c>
      <c r="K28" s="43">
        <f t="shared" si="3"/>
        <v>21.763521288837744</v>
      </c>
      <c r="L28" s="385">
        <v>694</v>
      </c>
      <c r="M28" s="56">
        <f t="shared" si="4"/>
        <v>9.9827387802071339</v>
      </c>
    </row>
    <row r="29" spans="1:14" ht="43.5" x14ac:dyDescent="0.35">
      <c r="A29" s="44" t="s">
        <v>214</v>
      </c>
      <c r="B29" s="385">
        <v>32</v>
      </c>
      <c r="C29" s="43">
        <f t="shared" si="7"/>
        <v>0.20230117587558474</v>
      </c>
      <c r="D29" s="385">
        <v>1</v>
      </c>
      <c r="E29" s="43">
        <f t="shared" si="5"/>
        <v>3.125</v>
      </c>
      <c r="F29" s="385">
        <v>14</v>
      </c>
      <c r="G29" s="43">
        <f t="shared" si="6"/>
        <v>43.75</v>
      </c>
      <c r="H29" s="385">
        <v>16</v>
      </c>
      <c r="I29" s="43">
        <f t="shared" si="2"/>
        <v>50</v>
      </c>
      <c r="J29" s="385">
        <v>1</v>
      </c>
      <c r="K29" s="43">
        <f t="shared" si="3"/>
        <v>3.125</v>
      </c>
      <c r="L29" s="385">
        <v>0</v>
      </c>
      <c r="M29" s="56">
        <f t="shared" si="4"/>
        <v>0</v>
      </c>
    </row>
    <row r="30" spans="1:14" ht="14.5" x14ac:dyDescent="0.35">
      <c r="A30" s="7"/>
      <c r="B30" s="13"/>
      <c r="C30" s="13"/>
      <c r="D30" s="13"/>
      <c r="E30" s="13"/>
      <c r="F30" s="13"/>
      <c r="G30" s="13"/>
      <c r="H30" s="13"/>
      <c r="I30" s="13"/>
      <c r="J30" s="13"/>
      <c r="K30" s="13"/>
      <c r="L30" s="13"/>
      <c r="N30" s="6"/>
    </row>
    <row r="31" spans="1:14" ht="20.149999999999999" customHeight="1" x14ac:dyDescent="0.45">
      <c r="A31" s="21" t="s">
        <v>215</v>
      </c>
      <c r="B31" s="21"/>
      <c r="C31" s="21"/>
      <c r="D31" s="21"/>
      <c r="E31" s="21"/>
      <c r="F31" s="21"/>
      <c r="G31" s="21"/>
      <c r="H31" s="21"/>
      <c r="I31" s="21"/>
      <c r="J31" s="21"/>
      <c r="K31" s="21"/>
      <c r="L31" s="21"/>
      <c r="M31" s="21"/>
    </row>
    <row r="32" spans="1:14" ht="18" customHeight="1" x14ac:dyDescent="0.35">
      <c r="A32" s="446" t="s">
        <v>195</v>
      </c>
      <c r="B32" s="446" t="s">
        <v>196</v>
      </c>
      <c r="C32" s="447" t="s">
        <v>216</v>
      </c>
      <c r="D32" s="449" t="s">
        <v>198</v>
      </c>
      <c r="E32" s="449"/>
      <c r="F32" s="449"/>
      <c r="G32" s="449"/>
      <c r="H32" s="449"/>
      <c r="I32" s="449"/>
      <c r="J32" s="449"/>
      <c r="K32" s="449"/>
      <c r="L32" s="449"/>
      <c r="M32" s="449"/>
      <c r="N32" s="6"/>
    </row>
    <row r="33" spans="1:14" ht="14.5" x14ac:dyDescent="0.35">
      <c r="A33" s="446"/>
      <c r="B33" s="446"/>
      <c r="C33" s="447"/>
      <c r="D33" s="448" t="s">
        <v>199</v>
      </c>
      <c r="E33" s="448"/>
      <c r="F33" s="448" t="s">
        <v>200</v>
      </c>
      <c r="G33" s="448"/>
      <c r="H33" s="448" t="s">
        <v>201</v>
      </c>
      <c r="I33" s="448"/>
      <c r="J33" s="448" t="s">
        <v>202</v>
      </c>
      <c r="K33" s="448"/>
      <c r="L33" s="448" t="s">
        <v>203</v>
      </c>
      <c r="M33" s="448"/>
    </row>
    <row r="34" spans="1:14" ht="14.5" x14ac:dyDescent="0.35">
      <c r="A34" s="446"/>
      <c r="B34" s="446"/>
      <c r="C34" s="447"/>
      <c r="D34" s="98" t="s">
        <v>196</v>
      </c>
      <c r="E34" s="97" t="s">
        <v>204</v>
      </c>
      <c r="F34" s="98" t="s">
        <v>196</v>
      </c>
      <c r="G34" s="97" t="s">
        <v>204</v>
      </c>
      <c r="H34" s="98" t="s">
        <v>196</v>
      </c>
      <c r="I34" s="97" t="s">
        <v>204</v>
      </c>
      <c r="J34" s="98" t="s">
        <v>196</v>
      </c>
      <c r="K34" s="97" t="s">
        <v>204</v>
      </c>
      <c r="L34" s="98" t="s">
        <v>196</v>
      </c>
      <c r="M34" s="97" t="s">
        <v>204</v>
      </c>
    </row>
    <row r="35" spans="1:14" ht="15.5" x14ac:dyDescent="0.35">
      <c r="A35" s="176" t="s">
        <v>205</v>
      </c>
      <c r="B35" s="208">
        <v>1172</v>
      </c>
      <c r="C35" s="177"/>
      <c r="D35" s="172">
        <v>10</v>
      </c>
      <c r="E35" s="174">
        <f t="shared" ref="E35:E43" si="8">(D35/B35)*100</f>
        <v>0.85324232081911267</v>
      </c>
      <c r="F35" s="172">
        <v>307</v>
      </c>
      <c r="G35" s="174">
        <f t="shared" ref="G35:G43" si="9">(F35/B35)*100</f>
        <v>26.194539249146757</v>
      </c>
      <c r="H35" s="172">
        <v>540</v>
      </c>
      <c r="I35" s="174">
        <f t="shared" ref="I35:I43" si="10">(H35/B35)*100</f>
        <v>46.075085324232084</v>
      </c>
      <c r="J35" s="172">
        <v>276</v>
      </c>
      <c r="K35" s="174">
        <f t="shared" ref="K35:K43" si="11">(J35/B35)*100</f>
        <v>23.549488054607508</v>
      </c>
      <c r="L35" s="172">
        <v>39</v>
      </c>
      <c r="M35" s="174">
        <f t="shared" ref="M35:M43" si="12">(L35/B35)*100</f>
        <v>3.3276450511945397</v>
      </c>
    </row>
    <row r="36" spans="1:14" ht="15.5" x14ac:dyDescent="0.35">
      <c r="A36" s="45" t="s">
        <v>206</v>
      </c>
      <c r="B36" s="209">
        <v>1205</v>
      </c>
      <c r="C36" s="46"/>
      <c r="D36" s="42">
        <v>10</v>
      </c>
      <c r="E36" s="47">
        <f t="shared" si="8"/>
        <v>0.82987551867219922</v>
      </c>
      <c r="F36" s="42">
        <v>275</v>
      </c>
      <c r="G36" s="47">
        <f t="shared" si="9"/>
        <v>22.821576763485478</v>
      </c>
      <c r="H36" s="42">
        <v>595</v>
      </c>
      <c r="I36" s="47">
        <f t="shared" si="10"/>
        <v>49.377593360995853</v>
      </c>
      <c r="J36" s="42">
        <v>283</v>
      </c>
      <c r="K36" s="47">
        <f t="shared" si="11"/>
        <v>23.485477178423235</v>
      </c>
      <c r="L36" s="42">
        <v>42</v>
      </c>
      <c r="M36" s="47">
        <f t="shared" si="12"/>
        <v>3.4854771784232366</v>
      </c>
    </row>
    <row r="37" spans="1:14" ht="15.5" x14ac:dyDescent="0.35">
      <c r="A37" s="45" t="s">
        <v>207</v>
      </c>
      <c r="B37" s="209">
        <v>1196</v>
      </c>
      <c r="C37" s="48"/>
      <c r="D37" s="42">
        <v>11</v>
      </c>
      <c r="E37" s="47">
        <f t="shared" si="8"/>
        <v>0.91973244147157196</v>
      </c>
      <c r="F37" s="42">
        <v>279</v>
      </c>
      <c r="G37" s="47">
        <f t="shared" si="9"/>
        <v>23.327759197324415</v>
      </c>
      <c r="H37" s="42">
        <v>572</v>
      </c>
      <c r="I37" s="47">
        <f t="shared" si="10"/>
        <v>47.826086956521742</v>
      </c>
      <c r="J37" s="42">
        <v>291</v>
      </c>
      <c r="K37" s="47">
        <f t="shared" si="11"/>
        <v>24.331103678929765</v>
      </c>
      <c r="L37" s="42">
        <v>43</v>
      </c>
      <c r="M37" s="47">
        <f t="shared" si="12"/>
        <v>3.595317725752508</v>
      </c>
      <c r="N37" s="6"/>
    </row>
    <row r="38" spans="1:14" ht="15.5" x14ac:dyDescent="0.35">
      <c r="A38" s="45" t="s">
        <v>208</v>
      </c>
      <c r="B38" s="209">
        <v>1196</v>
      </c>
      <c r="C38" s="48"/>
      <c r="D38" s="42">
        <v>9</v>
      </c>
      <c r="E38" s="47">
        <f t="shared" si="8"/>
        <v>0.75250836120401343</v>
      </c>
      <c r="F38" s="42">
        <v>263</v>
      </c>
      <c r="G38" s="47">
        <f t="shared" si="9"/>
        <v>21.989966555183944</v>
      </c>
      <c r="H38" s="42">
        <v>576</v>
      </c>
      <c r="I38" s="47">
        <f t="shared" si="10"/>
        <v>48.16053511705686</v>
      </c>
      <c r="J38" s="42">
        <v>296</v>
      </c>
      <c r="K38" s="47">
        <f t="shared" si="11"/>
        <v>24.749163879598662</v>
      </c>
      <c r="L38" s="42">
        <v>52</v>
      </c>
      <c r="M38" s="47">
        <f t="shared" si="12"/>
        <v>4.3478260869565215</v>
      </c>
      <c r="N38" s="6"/>
    </row>
    <row r="39" spans="1:14" ht="15.5" x14ac:dyDescent="0.35">
      <c r="A39" s="45" t="s">
        <v>209</v>
      </c>
      <c r="B39" s="209">
        <v>1216</v>
      </c>
      <c r="C39" s="285">
        <v>100</v>
      </c>
      <c r="D39" s="209">
        <v>11</v>
      </c>
      <c r="E39" s="281">
        <f t="shared" si="8"/>
        <v>0.9046052631578948</v>
      </c>
      <c r="F39" s="209">
        <v>259</v>
      </c>
      <c r="G39" s="281">
        <f t="shared" si="9"/>
        <v>21.299342105263158</v>
      </c>
      <c r="H39" s="209">
        <v>580</v>
      </c>
      <c r="I39" s="281">
        <f t="shared" si="10"/>
        <v>47.69736842105263</v>
      </c>
      <c r="J39" s="209">
        <v>306</v>
      </c>
      <c r="K39" s="281">
        <f t="shared" si="11"/>
        <v>25.164473684210524</v>
      </c>
      <c r="L39" s="209">
        <v>60</v>
      </c>
      <c r="M39" s="281">
        <f t="shared" si="12"/>
        <v>4.9342105263157894</v>
      </c>
      <c r="N39" s="6"/>
    </row>
    <row r="40" spans="1:14" ht="15.5" x14ac:dyDescent="0.35">
      <c r="A40" s="45" t="s">
        <v>210</v>
      </c>
      <c r="B40" s="209">
        <f>SUM(B41:B43)</f>
        <v>1184</v>
      </c>
      <c r="C40" s="285">
        <f t="shared" ref="C40:M40" si="13">SUM(C41:C43)</f>
        <v>99.999999999999986</v>
      </c>
      <c r="D40" s="209">
        <f t="shared" si="13"/>
        <v>2</v>
      </c>
      <c r="E40" s="281">
        <f>SUM(E41:E43)</f>
        <v>0.34891438890649573</v>
      </c>
      <c r="F40" s="209">
        <f t="shared" si="13"/>
        <v>238</v>
      </c>
      <c r="G40" s="281">
        <f t="shared" si="13"/>
        <v>75.212076423137717</v>
      </c>
      <c r="H40" s="209">
        <f t="shared" si="13"/>
        <v>548</v>
      </c>
      <c r="I40" s="281">
        <f t="shared" si="13"/>
        <v>151.1985391287464</v>
      </c>
      <c r="J40" s="209">
        <f t="shared" si="13"/>
        <v>327</v>
      </c>
      <c r="K40" s="281">
        <f t="shared" si="13"/>
        <v>62.245630523950204</v>
      </c>
      <c r="L40" s="209">
        <f t="shared" si="13"/>
        <v>69</v>
      </c>
      <c r="M40" s="281">
        <f t="shared" si="13"/>
        <v>10.994839535259189</v>
      </c>
      <c r="N40" s="6"/>
    </row>
    <row r="41" spans="1:14" ht="14.5" x14ac:dyDescent="0.35">
      <c r="A41" s="49" t="s">
        <v>66</v>
      </c>
      <c r="B41" s="284">
        <v>661</v>
      </c>
      <c r="C41" s="50">
        <f>(B41/$B$40)*100</f>
        <v>55.827702702702695</v>
      </c>
      <c r="D41" s="284">
        <v>1</v>
      </c>
      <c r="E41" s="43">
        <f>(D41/B41)*100</f>
        <v>0.15128593040847202</v>
      </c>
      <c r="F41" s="284">
        <v>128</v>
      </c>
      <c r="G41" s="43">
        <f>(F41/B41)*100</f>
        <v>19.364599092284418</v>
      </c>
      <c r="H41" s="284">
        <v>301</v>
      </c>
      <c r="I41" s="43">
        <f>(H41/B41)*100</f>
        <v>45.537065052950076</v>
      </c>
      <c r="J41" s="284">
        <v>174</v>
      </c>
      <c r="K41" s="43">
        <f t="shared" si="11"/>
        <v>26.323751891074131</v>
      </c>
      <c r="L41" s="284">
        <v>57</v>
      </c>
      <c r="M41" s="43">
        <f t="shared" si="12"/>
        <v>8.6232980332829037</v>
      </c>
      <c r="N41" s="6"/>
    </row>
    <row r="42" spans="1:14" ht="14.5" x14ac:dyDescent="0.35">
      <c r="A42" s="49" t="s">
        <v>123</v>
      </c>
      <c r="B42" s="284">
        <v>506</v>
      </c>
      <c r="C42" s="50">
        <f t="shared" ref="C42:C43" si="14">(B42/$B$40)*100</f>
        <v>42.736486486486484</v>
      </c>
      <c r="D42" s="284">
        <v>1</v>
      </c>
      <c r="E42" s="43">
        <f t="shared" si="8"/>
        <v>0.19762845849802371</v>
      </c>
      <c r="F42" s="284">
        <v>104</v>
      </c>
      <c r="G42" s="43">
        <f t="shared" si="9"/>
        <v>20.553359683794469</v>
      </c>
      <c r="H42" s="284">
        <v>237</v>
      </c>
      <c r="I42" s="43">
        <f t="shared" si="10"/>
        <v>46.837944664031625</v>
      </c>
      <c r="J42" s="284">
        <v>152</v>
      </c>
      <c r="K42" s="43">
        <f t="shared" si="11"/>
        <v>30.039525691699602</v>
      </c>
      <c r="L42" s="284">
        <v>12</v>
      </c>
      <c r="M42" s="43">
        <f t="shared" si="12"/>
        <v>2.3715415019762842</v>
      </c>
      <c r="N42" s="6"/>
    </row>
    <row r="43" spans="1:14" ht="14.5" x14ac:dyDescent="0.35">
      <c r="A43" s="49" t="s">
        <v>217</v>
      </c>
      <c r="B43" s="284">
        <v>17</v>
      </c>
      <c r="C43" s="50">
        <f t="shared" si="14"/>
        <v>1.435810810810811</v>
      </c>
      <c r="D43" s="284">
        <v>0</v>
      </c>
      <c r="E43" s="43">
        <f t="shared" si="8"/>
        <v>0</v>
      </c>
      <c r="F43" s="284">
        <v>6</v>
      </c>
      <c r="G43" s="43">
        <f t="shared" si="9"/>
        <v>35.294117647058826</v>
      </c>
      <c r="H43" s="284">
        <v>10</v>
      </c>
      <c r="I43" s="43">
        <f t="shared" si="10"/>
        <v>58.82352941176471</v>
      </c>
      <c r="J43" s="284">
        <v>1</v>
      </c>
      <c r="K43" s="43">
        <f t="shared" si="11"/>
        <v>5.8823529411764701</v>
      </c>
      <c r="L43" s="284">
        <v>0</v>
      </c>
      <c r="M43" s="43">
        <f t="shared" si="12"/>
        <v>0</v>
      </c>
    </row>
    <row r="44" spans="1:14" ht="14.5" x14ac:dyDescent="0.35">
      <c r="A44" s="27"/>
      <c r="B44" s="3"/>
      <c r="C44" s="39"/>
      <c r="D44" s="3"/>
      <c r="E44" s="39"/>
      <c r="F44" s="3"/>
      <c r="G44" s="39"/>
      <c r="H44" s="3"/>
      <c r="I44" s="39"/>
      <c r="J44" s="3"/>
      <c r="K44" s="39"/>
      <c r="L44" s="3"/>
      <c r="M44" s="39"/>
    </row>
    <row r="45" spans="1:14" ht="20.149999999999999" customHeight="1" x14ac:dyDescent="0.45">
      <c r="A45" s="21" t="s">
        <v>218</v>
      </c>
      <c r="B45" s="38"/>
      <c r="C45" s="38"/>
      <c r="D45" s="38"/>
      <c r="E45" s="38"/>
      <c r="F45" s="38"/>
      <c r="G45" s="38"/>
      <c r="H45" s="38"/>
      <c r="I45" s="38"/>
      <c r="J45" s="38"/>
      <c r="K45" s="38"/>
      <c r="L45" s="38"/>
      <c r="M45" s="38"/>
    </row>
    <row r="46" spans="1:14" ht="18" customHeight="1" x14ac:dyDescent="0.35">
      <c r="A46" s="449" t="s">
        <v>219</v>
      </c>
      <c r="B46" s="449" t="s">
        <v>196</v>
      </c>
      <c r="C46" s="447" t="s">
        <v>216</v>
      </c>
      <c r="D46" s="449" t="s">
        <v>198</v>
      </c>
      <c r="E46" s="449"/>
      <c r="F46" s="449"/>
      <c r="G46" s="449"/>
      <c r="H46" s="449"/>
      <c r="I46" s="449"/>
      <c r="J46" s="449"/>
      <c r="K46" s="449"/>
      <c r="L46" s="449"/>
      <c r="M46" s="449"/>
    </row>
    <row r="47" spans="1:14" ht="14.5" x14ac:dyDescent="0.35">
      <c r="A47" s="449"/>
      <c r="B47" s="449"/>
      <c r="C47" s="447"/>
      <c r="D47" s="448" t="s">
        <v>199</v>
      </c>
      <c r="E47" s="448"/>
      <c r="F47" s="448" t="s">
        <v>200</v>
      </c>
      <c r="G47" s="448"/>
      <c r="H47" s="448" t="s">
        <v>201</v>
      </c>
      <c r="I47" s="448"/>
      <c r="J47" s="448" t="s">
        <v>202</v>
      </c>
      <c r="K47" s="448"/>
      <c r="L47" s="448" t="s">
        <v>203</v>
      </c>
      <c r="M47" s="448"/>
    </row>
    <row r="48" spans="1:14" ht="14.5" x14ac:dyDescent="0.35">
      <c r="A48" s="449"/>
      <c r="B48" s="449"/>
      <c r="C48" s="447"/>
      <c r="D48" s="98" t="s">
        <v>196</v>
      </c>
      <c r="E48" s="97" t="s">
        <v>204</v>
      </c>
      <c r="F48" s="98" t="s">
        <v>196</v>
      </c>
      <c r="G48" s="97" t="s">
        <v>204</v>
      </c>
      <c r="H48" s="98" t="s">
        <v>196</v>
      </c>
      <c r="I48" s="97" t="s">
        <v>204</v>
      </c>
      <c r="J48" s="98" t="s">
        <v>196</v>
      </c>
      <c r="K48" s="97" t="s">
        <v>204</v>
      </c>
      <c r="L48" s="98" t="s">
        <v>196</v>
      </c>
      <c r="M48" s="97" t="s">
        <v>204</v>
      </c>
    </row>
    <row r="49" spans="1:14" s="1" customFormat="1" ht="15.5" x14ac:dyDescent="0.35">
      <c r="A49" s="178" t="s">
        <v>209</v>
      </c>
      <c r="B49" s="210">
        <v>16344</v>
      </c>
      <c r="C49" s="286">
        <v>100</v>
      </c>
      <c r="D49" s="208">
        <v>2183</v>
      </c>
      <c r="E49" s="287">
        <v>13.356583455702397</v>
      </c>
      <c r="F49" s="208">
        <v>4940</v>
      </c>
      <c r="G49" s="287">
        <v>30.225159079784632</v>
      </c>
      <c r="H49" s="208">
        <v>4766</v>
      </c>
      <c r="I49" s="287">
        <v>29.160548213411651</v>
      </c>
      <c r="J49" s="208">
        <v>3347</v>
      </c>
      <c r="K49" s="287">
        <v>20.478463044542337</v>
      </c>
      <c r="L49" s="208">
        <v>1108</v>
      </c>
      <c r="M49" s="287">
        <v>6.779246206558982</v>
      </c>
    </row>
    <row r="50" spans="1:14" s="1" customFormat="1" ht="15.5" x14ac:dyDescent="0.35">
      <c r="A50" s="178" t="s">
        <v>210</v>
      </c>
      <c r="B50" s="210">
        <f>SUM(B52:B55)</f>
        <v>15805</v>
      </c>
      <c r="C50" s="286">
        <f>SUM(C52:C55)</f>
        <v>96.702153695545775</v>
      </c>
      <c r="D50" s="208">
        <f>SUM(D51:D54)</f>
        <v>1837</v>
      </c>
      <c r="E50" s="287">
        <f>(D50/$B50)*100</f>
        <v>11.622904144258147</v>
      </c>
      <c r="F50" s="208">
        <f>SUM(F51:F54)</f>
        <v>4698</v>
      </c>
      <c r="G50" s="287">
        <f>(F50/$B50)*100</f>
        <v>29.724770642201836</v>
      </c>
      <c r="H50" s="208">
        <f>SUM(H51:H54)</f>
        <v>4659</v>
      </c>
      <c r="I50" s="287">
        <f>(H50/$B50)*100</f>
        <v>29.478013286934512</v>
      </c>
      <c r="J50" s="208">
        <f>SUM(J51:J54)</f>
        <v>3372</v>
      </c>
      <c r="K50" s="287">
        <f>(J50/$B50)*100</f>
        <v>21.335020563112938</v>
      </c>
      <c r="L50" s="208">
        <f>SUM(L51:L54)</f>
        <v>1252</v>
      </c>
      <c r="M50" s="287">
        <f>(L50/$B50)*100</f>
        <v>7.9215438152483388</v>
      </c>
    </row>
    <row r="51" spans="1:14" ht="14.5" x14ac:dyDescent="0.35">
      <c r="A51" s="51" t="s">
        <v>220</v>
      </c>
      <c r="B51" s="24">
        <v>13</v>
      </c>
      <c r="C51" s="43">
        <f>(B51/$B$49)*100</f>
        <v>7.953989231522271E-2</v>
      </c>
      <c r="D51" s="24">
        <v>0</v>
      </c>
      <c r="E51" s="54">
        <f>(D51/$B51)*100</f>
        <v>0</v>
      </c>
      <c r="F51" s="24">
        <v>0</v>
      </c>
      <c r="G51" s="54">
        <f>(F51/$B51)*100</f>
        <v>0</v>
      </c>
      <c r="H51" s="24">
        <v>6</v>
      </c>
      <c r="I51" s="54">
        <f>(H51/$B51)*100</f>
        <v>46.153846153846153</v>
      </c>
      <c r="J51" s="24">
        <v>3</v>
      </c>
      <c r="K51" s="54">
        <f>(J51/$B51)*100</f>
        <v>23.076923076923077</v>
      </c>
      <c r="L51" s="24">
        <v>4</v>
      </c>
      <c r="M51" s="54">
        <f>(L51/$B51)*100</f>
        <v>30.76923076923077</v>
      </c>
      <c r="N51" s="6"/>
    </row>
    <row r="52" spans="1:14" ht="14.5" x14ac:dyDescent="0.35">
      <c r="A52" s="51" t="s">
        <v>221</v>
      </c>
      <c r="B52" s="24">
        <v>1171</v>
      </c>
      <c r="C52" s="43">
        <f>(B52/$B$49)*100</f>
        <v>7.1647087616250618</v>
      </c>
      <c r="D52" s="24">
        <v>2</v>
      </c>
      <c r="E52" s="53">
        <f>(D52/$B52)*100</f>
        <v>0.17079419299743809</v>
      </c>
      <c r="F52" s="24">
        <v>238</v>
      </c>
      <c r="G52" s="53">
        <f t="shared" ref="G52:G54" si="15">(F52/$B52)*100</f>
        <v>20.324508966695131</v>
      </c>
      <c r="H52" s="24">
        <v>542</v>
      </c>
      <c r="I52" s="53">
        <f t="shared" ref="I52:I54" si="16">(H52/$B52)*100</f>
        <v>46.285226302305723</v>
      </c>
      <c r="J52" s="24">
        <v>324</v>
      </c>
      <c r="K52" s="53">
        <f t="shared" ref="K52:K54" si="17">(J52/$B52)*100</f>
        <v>27.668659265584971</v>
      </c>
      <c r="L52" s="24">
        <v>65</v>
      </c>
      <c r="M52" s="53">
        <f t="shared" ref="M52:M54" si="18">(L52/$B52)*100</f>
        <v>5.5508112724167376</v>
      </c>
      <c r="N52" s="6"/>
    </row>
    <row r="53" spans="1:14" ht="14.5" x14ac:dyDescent="0.35">
      <c r="A53" s="51" t="s">
        <v>222</v>
      </c>
      <c r="B53" s="24">
        <v>9005</v>
      </c>
      <c r="C53" s="43">
        <f>(B53/$B$49)*100</f>
        <v>55.096671561429268</v>
      </c>
      <c r="D53" s="24">
        <v>1266</v>
      </c>
      <c r="E53" s="53">
        <f>(D53/$B53)*100</f>
        <v>14.058856191004999</v>
      </c>
      <c r="F53" s="24">
        <v>3119</v>
      </c>
      <c r="G53" s="53">
        <f t="shared" si="15"/>
        <v>34.636313159355915</v>
      </c>
      <c r="H53" s="24">
        <v>2469</v>
      </c>
      <c r="I53" s="53">
        <f t="shared" si="16"/>
        <v>27.418101054969462</v>
      </c>
      <c r="J53" s="24">
        <v>1629</v>
      </c>
      <c r="K53" s="53">
        <f t="shared" si="17"/>
        <v>18.089950027762356</v>
      </c>
      <c r="L53" s="24">
        <v>522</v>
      </c>
      <c r="M53" s="53">
        <f t="shared" si="18"/>
        <v>5.7967795669072739</v>
      </c>
    </row>
    <row r="54" spans="1:14" ht="14.5" x14ac:dyDescent="0.35">
      <c r="A54" s="51" t="s">
        <v>223</v>
      </c>
      <c r="B54" s="24">
        <v>5629</v>
      </c>
      <c r="C54" s="43">
        <f t="shared" ref="C54" si="19">(B54/$B$49)*100</f>
        <v>34.440773372491435</v>
      </c>
      <c r="D54" s="24">
        <v>569</v>
      </c>
      <c r="E54" s="53">
        <f t="shared" ref="E54" si="20">(D54/$B54)*100</f>
        <v>10.108367383194174</v>
      </c>
      <c r="F54" s="24">
        <v>1341</v>
      </c>
      <c r="G54" s="53">
        <f t="shared" si="15"/>
        <v>23.823059157932136</v>
      </c>
      <c r="H54" s="24">
        <v>1642</v>
      </c>
      <c r="I54" s="53">
        <f t="shared" si="16"/>
        <v>29.170367738497067</v>
      </c>
      <c r="J54" s="24">
        <v>1416</v>
      </c>
      <c r="K54" s="53">
        <f t="shared" si="17"/>
        <v>25.155445016876886</v>
      </c>
      <c r="L54" s="24">
        <v>661</v>
      </c>
      <c r="M54" s="53">
        <f t="shared" si="18"/>
        <v>11.742760703499734</v>
      </c>
    </row>
    <row r="55" spans="1:14" ht="14.5" x14ac:dyDescent="0.35">
      <c r="B55" s="4"/>
      <c r="D55" s="4"/>
      <c r="F55" s="4"/>
      <c r="H55" s="4"/>
      <c r="J55" s="4"/>
      <c r="L55" s="4"/>
    </row>
    <row r="56" spans="1:14" ht="20.149999999999999" customHeight="1" x14ac:dyDescent="0.45">
      <c r="A56" s="21" t="s">
        <v>224</v>
      </c>
      <c r="B56" s="38"/>
      <c r="C56" s="38"/>
      <c r="D56" s="38"/>
      <c r="E56" s="38"/>
      <c r="F56" s="38"/>
      <c r="G56" s="38"/>
      <c r="H56" s="38"/>
      <c r="I56" s="38"/>
      <c r="J56" s="38"/>
      <c r="K56" s="38"/>
      <c r="L56" s="38"/>
      <c r="M56" s="38"/>
    </row>
    <row r="57" spans="1:14" ht="18" customHeight="1" x14ac:dyDescent="0.35">
      <c r="A57" s="446" t="s">
        <v>195</v>
      </c>
      <c r="B57" s="446" t="s">
        <v>196</v>
      </c>
      <c r="C57" s="447" t="s">
        <v>197</v>
      </c>
      <c r="D57" s="449" t="s">
        <v>198</v>
      </c>
      <c r="E57" s="449"/>
      <c r="F57" s="449"/>
      <c r="G57" s="449"/>
      <c r="H57" s="449"/>
      <c r="I57" s="449"/>
      <c r="J57" s="449"/>
      <c r="K57" s="449"/>
      <c r="L57" s="449"/>
      <c r="M57" s="449"/>
    </row>
    <row r="58" spans="1:14" ht="14.5" x14ac:dyDescent="0.35">
      <c r="A58" s="446"/>
      <c r="B58" s="446"/>
      <c r="C58" s="447"/>
      <c r="D58" s="448" t="s">
        <v>199</v>
      </c>
      <c r="E58" s="448"/>
      <c r="F58" s="448" t="s">
        <v>200</v>
      </c>
      <c r="G58" s="448"/>
      <c r="H58" s="448" t="s">
        <v>201</v>
      </c>
      <c r="I58" s="448"/>
      <c r="J58" s="448" t="s">
        <v>202</v>
      </c>
      <c r="K58" s="448"/>
      <c r="L58" s="448" t="s">
        <v>203</v>
      </c>
      <c r="M58" s="448"/>
    </row>
    <row r="59" spans="1:14" ht="14.5" x14ac:dyDescent="0.35">
      <c r="A59" s="446"/>
      <c r="B59" s="446"/>
      <c r="C59" s="447"/>
      <c r="D59" s="98" t="s">
        <v>196</v>
      </c>
      <c r="E59" s="97" t="s">
        <v>204</v>
      </c>
      <c r="F59" s="98" t="s">
        <v>196</v>
      </c>
      <c r="G59" s="97" t="s">
        <v>204</v>
      </c>
      <c r="H59" s="98" t="s">
        <v>196</v>
      </c>
      <c r="I59" s="97" t="s">
        <v>204</v>
      </c>
      <c r="J59" s="98" t="s">
        <v>196</v>
      </c>
      <c r="K59" s="97" t="s">
        <v>204</v>
      </c>
      <c r="L59" s="98" t="s">
        <v>196</v>
      </c>
      <c r="M59" s="97" t="s">
        <v>204</v>
      </c>
    </row>
    <row r="60" spans="1:14" ht="15.5" x14ac:dyDescent="0.35">
      <c r="A60" s="171" t="s">
        <v>205</v>
      </c>
      <c r="B60" s="208">
        <v>1433</v>
      </c>
      <c r="C60" s="172"/>
      <c r="D60" s="172">
        <v>377</v>
      </c>
      <c r="E60" s="179">
        <f>(D60/$B60)*100</f>
        <v>26.308443824145151</v>
      </c>
      <c r="F60" s="172">
        <v>600</v>
      </c>
      <c r="G60" s="179">
        <f>(F60/$B60)*100</f>
        <v>41.870202372644798</v>
      </c>
      <c r="H60" s="172">
        <v>327</v>
      </c>
      <c r="I60" s="179">
        <f>(H60/$B60)*100</f>
        <v>22.819260293091418</v>
      </c>
      <c r="J60" s="172">
        <v>122</v>
      </c>
      <c r="K60" s="179">
        <f>(J60/$B60)*100</f>
        <v>8.5136078157711097</v>
      </c>
      <c r="L60" s="172">
        <v>7</v>
      </c>
      <c r="M60" s="179">
        <f>(L60/$B60)*100</f>
        <v>0.48848569434752265</v>
      </c>
    </row>
    <row r="61" spans="1:14" ht="15.5" x14ac:dyDescent="0.35">
      <c r="A61" s="40" t="s">
        <v>206</v>
      </c>
      <c r="B61" s="209">
        <v>1265</v>
      </c>
      <c r="C61" s="42"/>
      <c r="D61" s="42">
        <v>373</v>
      </c>
      <c r="E61" s="52">
        <f t="shared" ref="E61:E68" si="21">(D61/$B61)*100</f>
        <v>29.48616600790514</v>
      </c>
      <c r="F61" s="42">
        <v>523</v>
      </c>
      <c r="G61" s="52">
        <f t="shared" ref="G61:G68" si="22">(F61/$B61)*100</f>
        <v>41.343873517786562</v>
      </c>
      <c r="H61" s="42">
        <v>273</v>
      </c>
      <c r="I61" s="52">
        <f t="shared" ref="I61:I68" si="23">(H61/$B61)*100</f>
        <v>21.581027667984191</v>
      </c>
      <c r="J61" s="42">
        <v>88</v>
      </c>
      <c r="K61" s="52">
        <f t="shared" ref="K61:K68" si="24">(J61/$B61)*100</f>
        <v>6.9565217391304346</v>
      </c>
      <c r="L61" s="42">
        <v>8</v>
      </c>
      <c r="M61" s="52">
        <f t="shared" ref="M61:M68" si="25">(L61/$B61)*100</f>
        <v>0.6324110671936759</v>
      </c>
    </row>
    <row r="62" spans="1:14" ht="15.5" x14ac:dyDescent="0.35">
      <c r="A62" s="40" t="s">
        <v>207</v>
      </c>
      <c r="B62" s="209">
        <v>1492</v>
      </c>
      <c r="C62" s="41"/>
      <c r="D62" s="42">
        <v>365</v>
      </c>
      <c r="E62" s="52">
        <f t="shared" si="21"/>
        <v>24.463806970509381</v>
      </c>
      <c r="F62" s="42">
        <v>640</v>
      </c>
      <c r="G62" s="52">
        <f t="shared" si="22"/>
        <v>42.89544235924933</v>
      </c>
      <c r="H62" s="42">
        <v>308</v>
      </c>
      <c r="I62" s="52">
        <f t="shared" si="23"/>
        <v>20.64343163538874</v>
      </c>
      <c r="J62" s="42">
        <v>148</v>
      </c>
      <c r="K62" s="52">
        <f t="shared" si="24"/>
        <v>9.9195710455764079</v>
      </c>
      <c r="L62" s="42">
        <v>31</v>
      </c>
      <c r="M62" s="52">
        <f t="shared" si="25"/>
        <v>2.0777479892761392</v>
      </c>
      <c r="N62" s="6"/>
    </row>
    <row r="63" spans="1:14" ht="15.5" x14ac:dyDescent="0.35">
      <c r="A63" s="40" t="s">
        <v>208</v>
      </c>
      <c r="B63" s="209">
        <v>1210</v>
      </c>
      <c r="C63" s="41"/>
      <c r="D63" s="42">
        <v>376</v>
      </c>
      <c r="E63" s="52">
        <f t="shared" si="21"/>
        <v>31.074380165289256</v>
      </c>
      <c r="F63" s="42">
        <v>495</v>
      </c>
      <c r="G63" s="52">
        <f t="shared" si="22"/>
        <v>40.909090909090914</v>
      </c>
      <c r="H63" s="42">
        <v>212</v>
      </c>
      <c r="I63" s="52">
        <f t="shared" si="23"/>
        <v>17.520661157024794</v>
      </c>
      <c r="J63" s="42">
        <v>114</v>
      </c>
      <c r="K63" s="52">
        <f t="shared" si="24"/>
        <v>9.4214876033057848</v>
      </c>
      <c r="L63" s="42">
        <v>13</v>
      </c>
      <c r="M63" s="52">
        <f t="shared" si="25"/>
        <v>1.0743801652892562</v>
      </c>
      <c r="N63" s="6"/>
    </row>
    <row r="64" spans="1:14" ht="15.5" x14ac:dyDescent="0.35">
      <c r="A64" s="40" t="s">
        <v>209</v>
      </c>
      <c r="B64" s="209">
        <v>1311</v>
      </c>
      <c r="C64" s="280">
        <v>100</v>
      </c>
      <c r="D64" s="209">
        <v>393</v>
      </c>
      <c r="E64" s="317">
        <v>29.977116704805489</v>
      </c>
      <c r="F64" s="209">
        <v>535</v>
      </c>
      <c r="G64" s="317">
        <v>40.808543096872619</v>
      </c>
      <c r="H64" s="209">
        <v>268</v>
      </c>
      <c r="I64" s="317">
        <v>20.442410373760488</v>
      </c>
      <c r="J64" s="209">
        <v>99</v>
      </c>
      <c r="K64" s="317">
        <v>7.551487414187644</v>
      </c>
      <c r="L64" s="209">
        <v>16</v>
      </c>
      <c r="M64" s="317">
        <v>1.2204424103737606</v>
      </c>
      <c r="N64" s="6"/>
    </row>
    <row r="65" spans="1:14" ht="15.5" x14ac:dyDescent="0.35">
      <c r="A65" s="40" t="s">
        <v>210</v>
      </c>
      <c r="B65" s="209">
        <f>SUM(B66:B68)</f>
        <v>939</v>
      </c>
      <c r="C65" s="280">
        <f>SUM(C67:C69)</f>
        <v>25.93440122044241</v>
      </c>
      <c r="D65" s="209">
        <f>SUM(D66:D68)</f>
        <v>263</v>
      </c>
      <c r="E65" s="317">
        <f t="shared" ref="E65" si="26">(D65/$B65)*100</f>
        <v>28.008519701810435</v>
      </c>
      <c r="F65" s="209">
        <f>SUM(F66:F68)</f>
        <v>352</v>
      </c>
      <c r="G65" s="317">
        <f t="shared" ref="G65" si="27">(F65/$B65)*100</f>
        <v>37.486687965921192</v>
      </c>
      <c r="H65" s="209">
        <f>SUM(H66:H68)</f>
        <v>220</v>
      </c>
      <c r="I65" s="317">
        <f t="shared" ref="I65" si="28">(H65/$B65)*100</f>
        <v>23.429179978700745</v>
      </c>
      <c r="J65" s="209">
        <f>SUM(J66:J68)</f>
        <v>86</v>
      </c>
      <c r="K65" s="317">
        <f t="shared" ref="K65" si="29">(J65/$B65)*100</f>
        <v>9.1586794462193826</v>
      </c>
      <c r="L65" s="209">
        <f>SUM(L66:L68)</f>
        <v>18</v>
      </c>
      <c r="M65" s="317">
        <f t="shared" ref="M65" si="30">(L65/$B65)*100</f>
        <v>1.9169329073482428</v>
      </c>
      <c r="N65" s="6"/>
    </row>
    <row r="66" spans="1:14" ht="14.5" x14ac:dyDescent="0.35">
      <c r="A66" s="49" t="s">
        <v>66</v>
      </c>
      <c r="B66" s="385">
        <v>599</v>
      </c>
      <c r="C66" s="43">
        <f>(B66/$B$64)*100</f>
        <v>45.690312738367659</v>
      </c>
      <c r="D66" s="284">
        <v>176</v>
      </c>
      <c r="E66" s="53">
        <f t="shared" si="21"/>
        <v>29.382303839732888</v>
      </c>
      <c r="F66" s="284">
        <v>223</v>
      </c>
      <c r="G66" s="53">
        <f t="shared" si="22"/>
        <v>37.228714524207014</v>
      </c>
      <c r="H66" s="284">
        <v>143</v>
      </c>
      <c r="I66" s="53">
        <f t="shared" si="23"/>
        <v>23.87312186978297</v>
      </c>
      <c r="J66" s="284">
        <v>45</v>
      </c>
      <c r="K66" s="53">
        <f t="shared" si="24"/>
        <v>7.5125208681135227</v>
      </c>
      <c r="L66" s="284">
        <v>12</v>
      </c>
      <c r="M66" s="53">
        <f t="shared" si="25"/>
        <v>2.003338898163606</v>
      </c>
      <c r="N66" s="6"/>
    </row>
    <row r="67" spans="1:14" ht="14.5" x14ac:dyDescent="0.35">
      <c r="A67" s="49" t="s">
        <v>123</v>
      </c>
      <c r="B67" s="385">
        <v>265</v>
      </c>
      <c r="C67" s="43">
        <f>(B67/$B$64)*100</f>
        <v>20.213577421815408</v>
      </c>
      <c r="D67" s="284">
        <v>54</v>
      </c>
      <c r="E67" s="53">
        <f t="shared" si="21"/>
        <v>20.377358490566039</v>
      </c>
      <c r="F67" s="284">
        <v>97</v>
      </c>
      <c r="G67" s="53">
        <f t="shared" si="22"/>
        <v>36.60377358490566</v>
      </c>
      <c r="H67" s="284">
        <v>67</v>
      </c>
      <c r="I67" s="53">
        <f t="shared" si="23"/>
        <v>25.283018867924529</v>
      </c>
      <c r="J67" s="284">
        <v>41</v>
      </c>
      <c r="K67" s="53">
        <f t="shared" si="24"/>
        <v>15.471698113207546</v>
      </c>
      <c r="L67" s="284">
        <v>6</v>
      </c>
      <c r="M67" s="53">
        <f t="shared" si="25"/>
        <v>2.2641509433962264</v>
      </c>
      <c r="N67" s="6"/>
    </row>
    <row r="68" spans="1:14" ht="14.5" x14ac:dyDescent="0.35">
      <c r="A68" s="49" t="s">
        <v>217</v>
      </c>
      <c r="B68" s="385">
        <v>75</v>
      </c>
      <c r="C68" s="43">
        <f>(B68/$B$64)*100</f>
        <v>5.720823798627003</v>
      </c>
      <c r="D68" s="284">
        <v>33</v>
      </c>
      <c r="E68" s="53">
        <f t="shared" si="21"/>
        <v>44</v>
      </c>
      <c r="F68" s="284">
        <v>32</v>
      </c>
      <c r="G68" s="53">
        <f t="shared" si="22"/>
        <v>42.666666666666671</v>
      </c>
      <c r="H68" s="284">
        <v>10</v>
      </c>
      <c r="I68" s="53">
        <f t="shared" si="23"/>
        <v>13.333333333333334</v>
      </c>
      <c r="J68" s="284">
        <v>0</v>
      </c>
      <c r="K68" s="53">
        <f t="shared" si="24"/>
        <v>0</v>
      </c>
      <c r="L68" s="284">
        <v>0</v>
      </c>
      <c r="M68" s="53">
        <f t="shared" si="25"/>
        <v>0</v>
      </c>
    </row>
    <row r="69" spans="1:14" ht="14.5" x14ac:dyDescent="0.35">
      <c r="A69" s="300"/>
      <c r="B69" s="13"/>
      <c r="C69" s="301"/>
      <c r="D69" s="13"/>
      <c r="E69" s="302"/>
      <c r="F69" s="13"/>
      <c r="G69" s="302"/>
      <c r="H69" s="13"/>
      <c r="I69" s="302"/>
      <c r="J69" s="13"/>
      <c r="K69" s="302"/>
      <c r="L69" s="13"/>
      <c r="M69" s="302"/>
    </row>
    <row r="70" spans="1:14" ht="18.5" x14ac:dyDescent="0.45">
      <c r="A70" s="21" t="s">
        <v>225</v>
      </c>
      <c r="C70" s="301"/>
      <c r="D70" s="13"/>
      <c r="E70" s="302"/>
      <c r="F70" s="13"/>
      <c r="G70" s="302"/>
      <c r="H70" s="13"/>
      <c r="I70" s="302"/>
      <c r="J70" s="13"/>
      <c r="K70" s="302"/>
      <c r="L70" s="13"/>
      <c r="M70" s="302"/>
    </row>
    <row r="71" spans="1:14" ht="14.5" x14ac:dyDescent="0.35">
      <c r="A71" s="99" t="s">
        <v>195</v>
      </c>
      <c r="B71" s="99" t="s">
        <v>204</v>
      </c>
      <c r="C71" s="301"/>
      <c r="D71" s="13"/>
      <c r="E71" s="302"/>
      <c r="F71" s="13"/>
      <c r="G71" s="302"/>
      <c r="H71" s="13"/>
      <c r="I71" s="302"/>
      <c r="J71" s="13"/>
      <c r="K71" s="302"/>
      <c r="L71" s="13"/>
      <c r="M71" s="302"/>
    </row>
    <row r="72" spans="1:14" ht="15.5" x14ac:dyDescent="0.35">
      <c r="A72" s="303" t="s">
        <v>205</v>
      </c>
      <c r="B72" s="304">
        <v>16</v>
      </c>
      <c r="C72" s="301"/>
      <c r="D72" s="13"/>
      <c r="E72" s="302"/>
      <c r="F72" s="13"/>
      <c r="G72" s="302"/>
      <c r="H72" s="13"/>
      <c r="I72" s="302"/>
      <c r="J72" s="13"/>
      <c r="K72" s="302"/>
      <c r="L72" s="13"/>
      <c r="M72" s="302"/>
    </row>
    <row r="73" spans="1:14" ht="15.5" x14ac:dyDescent="0.35">
      <c r="A73" s="305" t="s">
        <v>206</v>
      </c>
      <c r="B73" s="306">
        <v>11.4</v>
      </c>
      <c r="C73" s="301"/>
      <c r="D73" s="13"/>
      <c r="E73" s="302"/>
      <c r="F73" s="13"/>
      <c r="G73" s="302"/>
      <c r="H73" s="13"/>
      <c r="I73" s="302"/>
      <c r="J73" s="13"/>
      <c r="K73" s="302"/>
      <c r="L73" s="13"/>
      <c r="M73" s="302"/>
    </row>
    <row r="74" spans="1:14" ht="15.5" x14ac:dyDescent="0.35">
      <c r="A74" s="305" t="s">
        <v>207</v>
      </c>
      <c r="B74" s="307">
        <v>12.4</v>
      </c>
      <c r="C74" s="301"/>
      <c r="D74" s="13"/>
      <c r="E74" s="302"/>
      <c r="F74" s="13"/>
      <c r="G74" s="302"/>
      <c r="H74" s="13"/>
      <c r="I74" s="302"/>
      <c r="J74" s="13"/>
      <c r="K74" s="302"/>
      <c r="L74" s="13"/>
      <c r="M74" s="302"/>
    </row>
    <row r="75" spans="1:14" ht="15.5" x14ac:dyDescent="0.35">
      <c r="A75" s="305" t="s">
        <v>208</v>
      </c>
      <c r="B75" s="307">
        <v>11.5</v>
      </c>
      <c r="C75" s="301"/>
      <c r="D75" s="13"/>
      <c r="E75" s="302"/>
      <c r="F75" s="13"/>
      <c r="G75" s="302"/>
      <c r="H75" s="13"/>
      <c r="I75" s="302"/>
      <c r="J75" s="13"/>
      <c r="K75" s="302"/>
      <c r="L75" s="13"/>
      <c r="M75" s="302"/>
    </row>
    <row r="76" spans="1:14" ht="15.5" x14ac:dyDescent="0.35">
      <c r="A76" s="305" t="s">
        <v>209</v>
      </c>
      <c r="B76" s="307">
        <v>11.5</v>
      </c>
      <c r="C76" s="301"/>
      <c r="D76" s="13"/>
      <c r="E76" s="302"/>
      <c r="F76" s="13"/>
      <c r="G76" s="302"/>
      <c r="H76" s="13"/>
      <c r="I76" s="302"/>
      <c r="J76" s="13"/>
      <c r="K76" s="302"/>
      <c r="L76" s="13"/>
      <c r="M76" s="302"/>
    </row>
    <row r="77" spans="1:14" ht="15.5" x14ac:dyDescent="0.35">
      <c r="A77" s="305" t="s">
        <v>210</v>
      </c>
      <c r="B77" s="307">
        <v>11.6</v>
      </c>
      <c r="C77" s="301"/>
      <c r="D77" s="13"/>
      <c r="E77" s="302"/>
      <c r="F77" s="13"/>
      <c r="G77" s="302"/>
      <c r="H77" s="13"/>
      <c r="I77" s="302"/>
      <c r="J77" s="13"/>
      <c r="K77" s="302"/>
      <c r="L77" s="13"/>
      <c r="M77" s="302"/>
    </row>
    <row r="78" spans="1:14" ht="14.5" x14ac:dyDescent="0.35">
      <c r="A78" s="308" t="s">
        <v>66</v>
      </c>
      <c r="B78" s="320">
        <v>12.2</v>
      </c>
      <c r="C78" s="301"/>
      <c r="D78" s="13"/>
      <c r="E78" s="302"/>
      <c r="F78" s="13"/>
      <c r="G78" s="302"/>
      <c r="H78" s="13"/>
      <c r="I78" s="302"/>
      <c r="J78" s="13"/>
      <c r="K78" s="302"/>
      <c r="L78" s="13"/>
      <c r="M78" s="302"/>
    </row>
    <row r="79" spans="1:14" ht="14.5" x14ac:dyDescent="0.35">
      <c r="A79" s="308" t="s">
        <v>123</v>
      </c>
      <c r="B79" s="320">
        <v>10.4</v>
      </c>
      <c r="C79" s="301"/>
      <c r="D79" s="13"/>
      <c r="E79" s="302"/>
      <c r="F79" s="13"/>
      <c r="G79" s="302"/>
      <c r="H79" s="13"/>
      <c r="I79" s="302"/>
      <c r="J79" s="13"/>
      <c r="K79" s="302"/>
      <c r="L79" s="13"/>
      <c r="M79" s="302"/>
    </row>
    <row r="80" spans="1:14" ht="14.5" x14ac:dyDescent="0.35">
      <c r="A80" s="308" t="s">
        <v>217</v>
      </c>
      <c r="B80" s="320">
        <v>13.4</v>
      </c>
      <c r="C80" s="301"/>
      <c r="D80" s="13"/>
      <c r="E80" s="302"/>
      <c r="F80" s="13"/>
      <c r="G80" s="302"/>
      <c r="H80" s="13"/>
      <c r="I80" s="302"/>
      <c r="J80" s="13"/>
      <c r="K80" s="302"/>
      <c r="L80" s="13"/>
      <c r="M80" s="302"/>
    </row>
    <row r="81" spans="1:1" ht="14.5" x14ac:dyDescent="0.35">
      <c r="A81" s="9"/>
    </row>
    <row r="82" spans="1:1" ht="14.5" x14ac:dyDescent="0.35">
      <c r="A82" s="196" t="s">
        <v>226</v>
      </c>
    </row>
    <row r="83" spans="1:1" ht="14.5" x14ac:dyDescent="0.35">
      <c r="A83" s="250" t="s">
        <v>227</v>
      </c>
    </row>
    <row r="84" spans="1:1" ht="15" customHeight="1" x14ac:dyDescent="0.35">
      <c r="A84" s="196" t="s">
        <v>228</v>
      </c>
    </row>
  </sheetData>
  <sheetProtection algorithmName="SHA-512" hashValue="0SNI0yxFEA7iWUyansWg+g18fVhtIL22bRtzw6v7/05R/U00FAahL2MdiCKLubCya2sbLTQC1mff4bYZjnB1XA==" saltValue="tFLqqf1CBDNiaaEX1yuXoQ==" spinCount="100000" sheet="1" objects="1" scenarios="1"/>
  <mergeCells count="36">
    <mergeCell ref="D6:M6"/>
    <mergeCell ref="D32:M32"/>
    <mergeCell ref="D46:M46"/>
    <mergeCell ref="D57:M57"/>
    <mergeCell ref="L7:M7"/>
    <mergeCell ref="J7:K7"/>
    <mergeCell ref="D7:E7"/>
    <mergeCell ref="F7:G7"/>
    <mergeCell ref="H7:I7"/>
    <mergeCell ref="L33:M33"/>
    <mergeCell ref="D33:E33"/>
    <mergeCell ref="F33:G33"/>
    <mergeCell ref="H33:I33"/>
    <mergeCell ref="F47:G47"/>
    <mergeCell ref="H47:I47"/>
    <mergeCell ref="J33:K33"/>
    <mergeCell ref="L47:M47"/>
    <mergeCell ref="D47:E47"/>
    <mergeCell ref="A57:A59"/>
    <mergeCell ref="B57:B59"/>
    <mergeCell ref="C57:C59"/>
    <mergeCell ref="C46:C48"/>
    <mergeCell ref="B46:B48"/>
    <mergeCell ref="A46:A48"/>
    <mergeCell ref="J47:K47"/>
    <mergeCell ref="L58:M58"/>
    <mergeCell ref="J58:K58"/>
    <mergeCell ref="D58:E58"/>
    <mergeCell ref="F58:G58"/>
    <mergeCell ref="H58:I58"/>
    <mergeCell ref="A6:A8"/>
    <mergeCell ref="B6:B8"/>
    <mergeCell ref="C6:C8"/>
    <mergeCell ref="A32:A34"/>
    <mergeCell ref="B32:B34"/>
    <mergeCell ref="C32:C34"/>
  </mergeCells>
  <phoneticPr fontId="59"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88E8-A1F9-4473-BD29-A24D8AD67806}">
  <sheetPr>
    <tabColor theme="5"/>
  </sheetPr>
  <dimension ref="A2:Q1056"/>
  <sheetViews>
    <sheetView workbookViewId="0">
      <selection activeCell="A4" sqref="A4"/>
    </sheetView>
  </sheetViews>
  <sheetFormatPr defaultRowHeight="14.5" x14ac:dyDescent="0.35"/>
  <cols>
    <col min="1" max="1" width="30.26953125" customWidth="1"/>
    <col min="2" max="15" width="12.1796875" customWidth="1"/>
    <col min="16" max="16" width="13.81640625" customWidth="1"/>
    <col min="17" max="17" width="15.81640625" customWidth="1"/>
  </cols>
  <sheetData>
    <row r="2" spans="1:17" x14ac:dyDescent="0.35">
      <c r="B2" s="1" t="s">
        <v>50</v>
      </c>
    </row>
    <row r="3" spans="1:17" ht="17" x14ac:dyDescent="0.4">
      <c r="B3" s="288" t="s">
        <v>3</v>
      </c>
      <c r="D3" s="59" t="str">
        <f>'[2]0. Table of Contents'!B4</f>
        <v>Last updated: 2025-11-21</v>
      </c>
      <c r="G3" s="59"/>
    </row>
    <row r="4" spans="1:17" ht="14.5" customHeight="1" x14ac:dyDescent="0.4">
      <c r="B4" s="288"/>
      <c r="D4" s="59"/>
    </row>
    <row r="5" spans="1:17" ht="20.149999999999999" customHeight="1" x14ac:dyDescent="0.45">
      <c r="A5" s="450" t="s">
        <v>229</v>
      </c>
      <c r="B5" s="450"/>
      <c r="C5" s="450"/>
      <c r="D5" s="450"/>
      <c r="E5" s="450"/>
      <c r="F5" s="450"/>
      <c r="G5" s="450"/>
      <c r="H5" s="450"/>
      <c r="I5" s="450"/>
      <c r="J5" s="450"/>
      <c r="K5" s="450"/>
      <c r="L5" s="450"/>
      <c r="M5" s="450"/>
      <c r="N5" s="450"/>
      <c r="O5" s="450"/>
      <c r="P5" s="450"/>
    </row>
    <row r="6" spans="1:17" ht="20.149999999999999" customHeight="1" x14ac:dyDescent="0.45">
      <c r="A6" s="450" t="s">
        <v>230</v>
      </c>
      <c r="B6" s="450"/>
      <c r="C6" s="450"/>
      <c r="D6" s="450"/>
      <c r="E6" s="450"/>
      <c r="F6" s="450"/>
      <c r="G6" s="450"/>
      <c r="H6" s="450"/>
      <c r="I6" s="450"/>
      <c r="J6" s="450"/>
      <c r="K6" s="450"/>
      <c r="L6" s="450"/>
      <c r="M6" s="450"/>
      <c r="N6" s="450"/>
      <c r="O6" s="450"/>
      <c r="P6" s="450"/>
    </row>
    <row r="7" spans="1:17" ht="20.149999999999999" customHeight="1" x14ac:dyDescent="0.45">
      <c r="A7" s="392" t="s">
        <v>231</v>
      </c>
      <c r="B7" s="383"/>
      <c r="C7" s="383"/>
      <c r="D7" s="383"/>
      <c r="E7" s="383"/>
      <c r="F7" s="383"/>
      <c r="G7" s="383"/>
      <c r="H7" s="383"/>
      <c r="I7" s="383"/>
      <c r="J7" s="383"/>
      <c r="K7" s="383"/>
      <c r="L7" s="383"/>
      <c r="M7" s="383"/>
      <c r="N7" s="383"/>
      <c r="O7" s="383"/>
      <c r="P7" s="383"/>
    </row>
    <row r="8" spans="1:17" ht="14.5" customHeight="1" x14ac:dyDescent="0.35">
      <c r="A8" s="451" t="s">
        <v>232</v>
      </c>
      <c r="B8" s="448" t="s">
        <v>233</v>
      </c>
      <c r="C8" s="448"/>
      <c r="D8" s="448" t="s">
        <v>234</v>
      </c>
      <c r="E8" s="448"/>
      <c r="F8" s="448"/>
      <c r="G8" s="448"/>
      <c r="H8" s="448"/>
      <c r="I8" s="448"/>
      <c r="J8" s="448"/>
      <c r="K8" s="448"/>
      <c r="L8" s="448"/>
      <c r="M8" s="448"/>
      <c r="N8" s="448"/>
      <c r="O8" s="448"/>
      <c r="P8" s="451" t="s">
        <v>235</v>
      </c>
    </row>
    <row r="9" spans="1:17" ht="14.5" customHeight="1" x14ac:dyDescent="0.35">
      <c r="A9" s="452"/>
      <c r="B9" s="451" t="s">
        <v>236</v>
      </c>
      <c r="C9" s="451" t="s">
        <v>237</v>
      </c>
      <c r="D9" s="448" t="s">
        <v>236</v>
      </c>
      <c r="E9" s="448"/>
      <c r="F9" s="448"/>
      <c r="G9" s="448"/>
      <c r="H9" s="448"/>
      <c r="I9" s="448"/>
      <c r="J9" s="448" t="s">
        <v>237</v>
      </c>
      <c r="K9" s="448"/>
      <c r="L9" s="448"/>
      <c r="M9" s="448"/>
      <c r="N9" s="448"/>
      <c r="O9" s="448"/>
      <c r="P9" s="452"/>
    </row>
    <row r="10" spans="1:17" ht="36" customHeight="1" x14ac:dyDescent="0.35">
      <c r="A10" s="453"/>
      <c r="B10" s="453"/>
      <c r="C10" s="453"/>
      <c r="D10" s="393" t="s">
        <v>238</v>
      </c>
      <c r="E10" s="394" t="s">
        <v>239</v>
      </c>
      <c r="F10" s="394" t="s">
        <v>240</v>
      </c>
      <c r="G10" s="394" t="s">
        <v>241</v>
      </c>
      <c r="H10" s="394" t="s">
        <v>242</v>
      </c>
      <c r="I10" s="394" t="s">
        <v>243</v>
      </c>
      <c r="J10" s="393" t="s">
        <v>238</v>
      </c>
      <c r="K10" s="394" t="s">
        <v>239</v>
      </c>
      <c r="L10" s="394" t="s">
        <v>240</v>
      </c>
      <c r="M10" s="394" t="s">
        <v>241</v>
      </c>
      <c r="N10" s="394" t="s">
        <v>242</v>
      </c>
      <c r="O10" s="394" t="s">
        <v>243</v>
      </c>
      <c r="P10" s="453"/>
    </row>
    <row r="11" spans="1:17" ht="14.5" customHeight="1" x14ac:dyDescent="0.35">
      <c r="A11" s="395" t="s">
        <v>244</v>
      </c>
      <c r="B11" s="396"/>
      <c r="C11" s="396"/>
      <c r="D11" s="397"/>
      <c r="E11" s="398"/>
      <c r="F11" s="398"/>
      <c r="G11" s="397"/>
      <c r="H11" s="398"/>
      <c r="I11" s="398"/>
      <c r="J11" s="397"/>
      <c r="K11" s="398"/>
      <c r="L11" s="398"/>
      <c r="M11" s="397"/>
      <c r="N11" s="398"/>
      <c r="O11" s="398"/>
      <c r="P11" s="399"/>
    </row>
    <row r="12" spans="1:17" ht="14.5" customHeight="1" x14ac:dyDescent="0.35">
      <c r="A12" s="400" t="s">
        <v>245</v>
      </c>
      <c r="B12" s="401"/>
      <c r="C12" s="401"/>
      <c r="D12" s="402"/>
      <c r="E12" s="403"/>
      <c r="F12" s="403"/>
      <c r="G12" s="402"/>
      <c r="H12" s="403"/>
      <c r="I12" s="403"/>
      <c r="J12" s="402"/>
      <c r="K12" s="403"/>
      <c r="L12" s="403"/>
      <c r="M12" s="402"/>
      <c r="N12" s="403"/>
      <c r="O12" s="403"/>
      <c r="P12" s="404"/>
    </row>
    <row r="13" spans="1:17" ht="14.5" customHeight="1" x14ac:dyDescent="0.35">
      <c r="A13" s="16" t="s">
        <v>246</v>
      </c>
      <c r="B13" s="24">
        <v>2</v>
      </c>
      <c r="C13" s="24">
        <v>1</v>
      </c>
      <c r="D13" s="24">
        <v>42</v>
      </c>
      <c r="E13" s="24">
        <v>4</v>
      </c>
      <c r="F13" s="24">
        <v>1</v>
      </c>
      <c r="G13" s="24">
        <v>0</v>
      </c>
      <c r="H13" s="24">
        <v>0</v>
      </c>
      <c r="I13" s="24">
        <v>0</v>
      </c>
      <c r="J13" s="24">
        <v>15</v>
      </c>
      <c r="K13" s="24">
        <v>2</v>
      </c>
      <c r="L13" s="24">
        <v>0</v>
      </c>
      <c r="M13" s="24">
        <v>0</v>
      </c>
      <c r="N13" s="24">
        <v>0</v>
      </c>
      <c r="O13" s="24">
        <v>0</v>
      </c>
      <c r="P13" s="24">
        <v>67</v>
      </c>
      <c r="Q13" s="4"/>
    </row>
    <row r="14" spans="1:17" ht="14.5" customHeight="1" x14ac:dyDescent="0.35">
      <c r="A14" s="16" t="s">
        <v>247</v>
      </c>
      <c r="B14" s="24">
        <v>38</v>
      </c>
      <c r="C14" s="24">
        <v>21</v>
      </c>
      <c r="D14" s="24">
        <v>404</v>
      </c>
      <c r="E14" s="24">
        <v>34</v>
      </c>
      <c r="F14" s="24">
        <v>16</v>
      </c>
      <c r="G14" s="24">
        <v>1</v>
      </c>
      <c r="H14" s="24">
        <v>1</v>
      </c>
      <c r="I14" s="24">
        <v>5</v>
      </c>
      <c r="J14" s="24">
        <v>241</v>
      </c>
      <c r="K14" s="24">
        <v>25</v>
      </c>
      <c r="L14" s="24">
        <v>11</v>
      </c>
      <c r="M14" s="24">
        <v>0</v>
      </c>
      <c r="N14" s="24">
        <v>1</v>
      </c>
      <c r="O14" s="24">
        <v>8</v>
      </c>
      <c r="P14" s="24">
        <v>806</v>
      </c>
      <c r="Q14" s="4"/>
    </row>
    <row r="15" spans="1:17" ht="14.5" customHeight="1" x14ac:dyDescent="0.35">
      <c r="A15" s="16" t="s">
        <v>248</v>
      </c>
      <c r="B15" s="24">
        <v>118</v>
      </c>
      <c r="C15" s="24">
        <v>90</v>
      </c>
      <c r="D15" s="24">
        <v>905</v>
      </c>
      <c r="E15" s="24">
        <v>96</v>
      </c>
      <c r="F15" s="24">
        <v>60</v>
      </c>
      <c r="G15" s="24">
        <v>1</v>
      </c>
      <c r="H15" s="24">
        <v>2</v>
      </c>
      <c r="I15" s="24">
        <v>26</v>
      </c>
      <c r="J15" s="24">
        <v>688</v>
      </c>
      <c r="K15" s="24">
        <v>74</v>
      </c>
      <c r="L15" s="24">
        <v>62</v>
      </c>
      <c r="M15" s="24">
        <v>2</v>
      </c>
      <c r="N15" s="24">
        <v>8</v>
      </c>
      <c r="O15" s="24">
        <v>21</v>
      </c>
      <c r="P15" s="24">
        <v>2153</v>
      </c>
      <c r="Q15" s="4"/>
    </row>
    <row r="16" spans="1:17" ht="14.5" customHeight="1" x14ac:dyDescent="0.35">
      <c r="A16" s="16" t="s">
        <v>249</v>
      </c>
      <c r="B16" s="24">
        <v>24</v>
      </c>
      <c r="C16" s="24">
        <v>2</v>
      </c>
      <c r="D16" s="24">
        <v>157</v>
      </c>
      <c r="E16" s="24">
        <v>2</v>
      </c>
      <c r="F16" s="24">
        <v>2</v>
      </c>
      <c r="G16" s="24">
        <v>0</v>
      </c>
      <c r="H16" s="24">
        <v>0</v>
      </c>
      <c r="I16" s="24">
        <v>4</v>
      </c>
      <c r="J16" s="24">
        <v>22</v>
      </c>
      <c r="K16" s="24">
        <v>2</v>
      </c>
      <c r="L16" s="24">
        <v>0</v>
      </c>
      <c r="M16" s="24">
        <v>0</v>
      </c>
      <c r="N16" s="24">
        <v>0</v>
      </c>
      <c r="O16" s="24">
        <v>0</v>
      </c>
      <c r="P16" s="24">
        <v>215</v>
      </c>
      <c r="Q16" s="4"/>
    </row>
    <row r="17" spans="1:17" ht="14.5" customHeight="1" x14ac:dyDescent="0.35">
      <c r="A17" s="16" t="s">
        <v>250</v>
      </c>
      <c r="B17" s="24">
        <v>9</v>
      </c>
      <c r="C17" s="24">
        <v>2</v>
      </c>
      <c r="D17" s="24">
        <v>81</v>
      </c>
      <c r="E17" s="24">
        <v>6</v>
      </c>
      <c r="F17" s="24">
        <v>1</v>
      </c>
      <c r="G17" s="24">
        <v>0</v>
      </c>
      <c r="H17" s="24">
        <v>0</v>
      </c>
      <c r="I17" s="24">
        <v>1</v>
      </c>
      <c r="J17" s="24">
        <v>20</v>
      </c>
      <c r="K17" s="24">
        <v>1</v>
      </c>
      <c r="L17" s="24">
        <v>0</v>
      </c>
      <c r="M17" s="24">
        <v>0</v>
      </c>
      <c r="N17" s="24">
        <v>0</v>
      </c>
      <c r="O17" s="24">
        <v>0</v>
      </c>
      <c r="P17" s="24">
        <v>121</v>
      </c>
      <c r="Q17" s="4"/>
    </row>
    <row r="18" spans="1:17" ht="14.5" customHeight="1" x14ac:dyDescent="0.35">
      <c r="A18" s="16" t="s">
        <v>251</v>
      </c>
      <c r="B18" s="24">
        <v>4</v>
      </c>
      <c r="C18" s="24">
        <v>15</v>
      </c>
      <c r="D18" s="24">
        <v>28</v>
      </c>
      <c r="E18" s="24">
        <v>6</v>
      </c>
      <c r="F18" s="24">
        <v>1</v>
      </c>
      <c r="G18" s="24">
        <v>0</v>
      </c>
      <c r="H18" s="24">
        <v>0</v>
      </c>
      <c r="I18" s="24">
        <v>0</v>
      </c>
      <c r="J18" s="24">
        <v>90</v>
      </c>
      <c r="K18" s="24">
        <v>16</v>
      </c>
      <c r="L18" s="24">
        <v>4</v>
      </c>
      <c r="M18" s="24">
        <v>0</v>
      </c>
      <c r="N18" s="24">
        <v>2</v>
      </c>
      <c r="O18" s="24">
        <v>1</v>
      </c>
      <c r="P18" s="24">
        <v>167</v>
      </c>
      <c r="Q18" s="4"/>
    </row>
    <row r="19" spans="1:17" ht="14.5" customHeight="1" x14ac:dyDescent="0.35">
      <c r="A19" s="16" t="s">
        <v>252</v>
      </c>
      <c r="B19" s="24">
        <v>80</v>
      </c>
      <c r="C19" s="24">
        <v>0</v>
      </c>
      <c r="D19" s="24">
        <v>681</v>
      </c>
      <c r="E19" s="24">
        <v>45</v>
      </c>
      <c r="F19" s="24">
        <v>7</v>
      </c>
      <c r="G19" s="24">
        <v>1</v>
      </c>
      <c r="H19" s="24">
        <v>5</v>
      </c>
      <c r="I19" s="24">
        <v>14</v>
      </c>
      <c r="J19" s="24">
        <v>14</v>
      </c>
      <c r="K19" s="24">
        <v>1</v>
      </c>
      <c r="L19" s="24">
        <v>0</v>
      </c>
      <c r="M19" s="24">
        <v>0</v>
      </c>
      <c r="N19" s="24">
        <v>0</v>
      </c>
      <c r="O19" s="24">
        <v>0</v>
      </c>
      <c r="P19" s="24">
        <v>848</v>
      </c>
      <c r="Q19" s="4"/>
    </row>
    <row r="20" spans="1:17" ht="14.5" customHeight="1" x14ac:dyDescent="0.35">
      <c r="A20" s="16" t="s">
        <v>253</v>
      </c>
      <c r="B20" s="24">
        <v>382</v>
      </c>
      <c r="C20" s="24">
        <v>38</v>
      </c>
      <c r="D20" s="24">
        <v>1154</v>
      </c>
      <c r="E20" s="24">
        <v>460</v>
      </c>
      <c r="F20" s="24">
        <v>25</v>
      </c>
      <c r="G20" s="24">
        <v>3</v>
      </c>
      <c r="H20" s="24">
        <v>9</v>
      </c>
      <c r="I20" s="24">
        <v>54</v>
      </c>
      <c r="J20" s="24">
        <v>164</v>
      </c>
      <c r="K20" s="24">
        <v>95</v>
      </c>
      <c r="L20" s="24">
        <v>9</v>
      </c>
      <c r="M20" s="24">
        <v>1</v>
      </c>
      <c r="N20" s="24">
        <v>3</v>
      </c>
      <c r="O20" s="24">
        <v>9</v>
      </c>
      <c r="P20" s="24">
        <v>2406</v>
      </c>
      <c r="Q20" s="4"/>
    </row>
    <row r="21" spans="1:17" ht="14.5" customHeight="1" x14ac:dyDescent="0.35">
      <c r="A21" s="16" t="s">
        <v>254</v>
      </c>
      <c r="B21" s="24">
        <v>11</v>
      </c>
      <c r="C21" s="24">
        <v>4</v>
      </c>
      <c r="D21" s="24">
        <v>58</v>
      </c>
      <c r="E21" s="24">
        <v>5</v>
      </c>
      <c r="F21" s="24">
        <v>0</v>
      </c>
      <c r="G21" s="24">
        <v>0</v>
      </c>
      <c r="H21" s="24">
        <v>0</v>
      </c>
      <c r="I21" s="24">
        <v>3</v>
      </c>
      <c r="J21" s="24">
        <v>18</v>
      </c>
      <c r="K21" s="24">
        <v>0</v>
      </c>
      <c r="L21" s="24">
        <v>0</v>
      </c>
      <c r="M21" s="24">
        <v>0</v>
      </c>
      <c r="N21" s="24">
        <v>0</v>
      </c>
      <c r="O21" s="24">
        <v>0</v>
      </c>
      <c r="P21" s="24">
        <v>99</v>
      </c>
      <c r="Q21" s="4"/>
    </row>
    <row r="22" spans="1:17" ht="14.5" customHeight="1" x14ac:dyDescent="0.35">
      <c r="A22" s="16" t="s">
        <v>255</v>
      </c>
      <c r="B22" s="24">
        <v>6</v>
      </c>
      <c r="C22" s="24">
        <v>3</v>
      </c>
      <c r="D22" s="24">
        <v>67</v>
      </c>
      <c r="E22" s="24">
        <v>2</v>
      </c>
      <c r="F22" s="24">
        <v>0</v>
      </c>
      <c r="G22" s="24">
        <v>0</v>
      </c>
      <c r="H22" s="24">
        <v>0</v>
      </c>
      <c r="I22" s="24">
        <v>2</v>
      </c>
      <c r="J22" s="24">
        <v>20</v>
      </c>
      <c r="K22" s="24">
        <v>1</v>
      </c>
      <c r="L22" s="24">
        <v>0</v>
      </c>
      <c r="M22" s="24">
        <v>0</v>
      </c>
      <c r="N22" s="24">
        <v>0</v>
      </c>
      <c r="O22" s="24">
        <v>1</v>
      </c>
      <c r="P22" s="24">
        <v>102</v>
      </c>
      <c r="Q22" s="4"/>
    </row>
    <row r="23" spans="1:17" ht="14.5" customHeight="1" x14ac:dyDescent="0.35">
      <c r="A23" s="405" t="s">
        <v>256</v>
      </c>
      <c r="B23" s="209">
        <v>674</v>
      </c>
      <c r="C23" s="209">
        <v>176</v>
      </c>
      <c r="D23" s="209">
        <v>3577</v>
      </c>
      <c r="E23" s="209">
        <v>660</v>
      </c>
      <c r="F23" s="209">
        <v>113</v>
      </c>
      <c r="G23" s="209">
        <v>6</v>
      </c>
      <c r="H23" s="209">
        <v>17</v>
      </c>
      <c r="I23" s="209">
        <v>109</v>
      </c>
      <c r="J23" s="209">
        <v>1292</v>
      </c>
      <c r="K23" s="209">
        <v>217</v>
      </c>
      <c r="L23" s="209">
        <v>86</v>
      </c>
      <c r="M23" s="209">
        <v>3</v>
      </c>
      <c r="N23" s="209">
        <v>14</v>
      </c>
      <c r="O23" s="209">
        <v>40</v>
      </c>
      <c r="P23" s="209">
        <v>6984</v>
      </c>
      <c r="Q23" s="4"/>
    </row>
    <row r="24" spans="1:17" ht="14.5" customHeight="1" x14ac:dyDescent="0.35">
      <c r="A24" s="406" t="s">
        <v>257</v>
      </c>
      <c r="B24" s="24">
        <v>660</v>
      </c>
      <c r="C24" s="24">
        <v>167</v>
      </c>
      <c r="D24" s="24">
        <v>3876</v>
      </c>
      <c r="E24" s="24">
        <v>686</v>
      </c>
      <c r="F24" s="24">
        <v>112</v>
      </c>
      <c r="G24" s="24">
        <v>8</v>
      </c>
      <c r="H24" s="24">
        <v>26</v>
      </c>
      <c r="I24" s="24">
        <v>112</v>
      </c>
      <c r="J24" s="24">
        <v>1361</v>
      </c>
      <c r="K24" s="24">
        <v>238</v>
      </c>
      <c r="L24" s="24">
        <v>79</v>
      </c>
      <c r="M24" s="24">
        <v>5</v>
      </c>
      <c r="N24" s="24">
        <v>13</v>
      </c>
      <c r="O24" s="24">
        <v>38</v>
      </c>
      <c r="P24" s="24">
        <v>7381</v>
      </c>
      <c r="Q24" s="4"/>
    </row>
    <row r="25" spans="1:17" ht="14.5" customHeight="1" x14ac:dyDescent="0.35">
      <c r="A25" s="395" t="s">
        <v>258</v>
      </c>
      <c r="B25" s="407"/>
      <c r="C25" s="407"/>
      <c r="D25" s="407"/>
      <c r="E25" s="407"/>
      <c r="F25" s="407"/>
      <c r="G25" s="407"/>
      <c r="H25" s="407"/>
      <c r="I25" s="407"/>
      <c r="J25" s="407"/>
      <c r="K25" s="407"/>
      <c r="L25" s="407"/>
      <c r="M25" s="407"/>
      <c r="N25" s="407"/>
      <c r="O25" s="407"/>
      <c r="P25" s="408"/>
      <c r="Q25" s="4"/>
    </row>
    <row r="26" spans="1:17" ht="14.5" customHeight="1" x14ac:dyDescent="0.35">
      <c r="A26" s="400" t="s">
        <v>259</v>
      </c>
      <c r="B26" s="409"/>
      <c r="C26" s="409"/>
      <c r="D26" s="409"/>
      <c r="E26" s="409"/>
      <c r="F26" s="409"/>
      <c r="G26" s="409"/>
      <c r="H26" s="409"/>
      <c r="I26" s="409"/>
      <c r="J26" s="409"/>
      <c r="K26" s="409"/>
      <c r="L26" s="409"/>
      <c r="M26" s="409"/>
      <c r="N26" s="409"/>
      <c r="O26" s="409"/>
      <c r="P26" s="410"/>
      <c r="Q26" s="4"/>
    </row>
    <row r="27" spans="1:17" ht="14.5" customHeight="1" x14ac:dyDescent="0.35">
      <c r="A27" s="16" t="s">
        <v>246</v>
      </c>
      <c r="B27" s="24">
        <v>1</v>
      </c>
      <c r="C27" s="24">
        <v>1</v>
      </c>
      <c r="D27" s="24">
        <v>21</v>
      </c>
      <c r="E27" s="24">
        <v>0</v>
      </c>
      <c r="F27" s="24">
        <v>1</v>
      </c>
      <c r="G27" s="24">
        <v>0</v>
      </c>
      <c r="H27" s="24">
        <v>0</v>
      </c>
      <c r="I27" s="24">
        <v>0</v>
      </c>
      <c r="J27" s="24">
        <v>9</v>
      </c>
      <c r="K27" s="24">
        <v>2</v>
      </c>
      <c r="L27" s="24">
        <v>0</v>
      </c>
      <c r="M27" s="24">
        <v>0</v>
      </c>
      <c r="N27" s="24">
        <v>0</v>
      </c>
      <c r="O27" s="24">
        <v>0</v>
      </c>
      <c r="P27" s="24">
        <v>35</v>
      </c>
      <c r="Q27" s="4"/>
    </row>
    <row r="28" spans="1:17" ht="14.5" customHeight="1" x14ac:dyDescent="0.35">
      <c r="A28" s="16" t="s">
        <v>247</v>
      </c>
      <c r="B28" s="24">
        <v>3</v>
      </c>
      <c r="C28" s="24">
        <v>6</v>
      </c>
      <c r="D28" s="24">
        <v>44</v>
      </c>
      <c r="E28" s="24">
        <v>3</v>
      </c>
      <c r="F28" s="24">
        <v>2</v>
      </c>
      <c r="G28" s="24">
        <v>0</v>
      </c>
      <c r="H28" s="24">
        <v>0</v>
      </c>
      <c r="I28" s="24">
        <v>1</v>
      </c>
      <c r="J28" s="24">
        <v>67</v>
      </c>
      <c r="K28" s="24">
        <v>5</v>
      </c>
      <c r="L28" s="24">
        <v>3</v>
      </c>
      <c r="M28" s="24">
        <v>0</v>
      </c>
      <c r="N28" s="24">
        <v>0</v>
      </c>
      <c r="O28" s="24">
        <v>4</v>
      </c>
      <c r="P28" s="24">
        <v>138</v>
      </c>
      <c r="Q28" s="4"/>
    </row>
    <row r="29" spans="1:17" ht="14.5" customHeight="1" x14ac:dyDescent="0.35">
      <c r="A29" s="16" t="s">
        <v>248</v>
      </c>
      <c r="B29" s="24">
        <v>15</v>
      </c>
      <c r="C29" s="24">
        <v>20</v>
      </c>
      <c r="D29" s="24">
        <v>63</v>
      </c>
      <c r="E29" s="24">
        <v>5</v>
      </c>
      <c r="F29" s="24">
        <v>7</v>
      </c>
      <c r="G29" s="24">
        <v>0</v>
      </c>
      <c r="H29" s="24">
        <v>0</v>
      </c>
      <c r="I29" s="24">
        <v>1</v>
      </c>
      <c r="J29" s="24">
        <v>98</v>
      </c>
      <c r="K29" s="24">
        <v>16</v>
      </c>
      <c r="L29" s="24">
        <v>11</v>
      </c>
      <c r="M29" s="24">
        <v>0</v>
      </c>
      <c r="N29" s="24">
        <v>1</v>
      </c>
      <c r="O29" s="24">
        <v>3</v>
      </c>
      <c r="P29" s="24">
        <v>240</v>
      </c>
      <c r="Q29" s="4"/>
    </row>
    <row r="30" spans="1:17" ht="14.5" customHeight="1" x14ac:dyDescent="0.35">
      <c r="A30" s="16" t="s">
        <v>249</v>
      </c>
      <c r="B30" s="24">
        <v>0</v>
      </c>
      <c r="C30" s="24">
        <v>0</v>
      </c>
      <c r="D30" s="24">
        <v>0</v>
      </c>
      <c r="E30" s="24">
        <v>0</v>
      </c>
      <c r="F30" s="24">
        <v>0</v>
      </c>
      <c r="G30" s="24">
        <v>0</v>
      </c>
      <c r="H30" s="24">
        <v>0</v>
      </c>
      <c r="I30" s="24">
        <v>0</v>
      </c>
      <c r="J30" s="24">
        <v>0</v>
      </c>
      <c r="K30" s="24">
        <v>0</v>
      </c>
      <c r="L30" s="24">
        <v>0</v>
      </c>
      <c r="M30" s="24">
        <v>0</v>
      </c>
      <c r="N30" s="24">
        <v>0</v>
      </c>
      <c r="O30" s="24">
        <v>0</v>
      </c>
      <c r="P30" s="24">
        <v>0</v>
      </c>
      <c r="Q30" s="4"/>
    </row>
    <row r="31" spans="1:17" ht="14.5" customHeight="1" x14ac:dyDescent="0.35">
      <c r="A31" s="16" t="s">
        <v>250</v>
      </c>
      <c r="B31" s="24">
        <v>0</v>
      </c>
      <c r="C31" s="24">
        <v>0</v>
      </c>
      <c r="D31" s="24">
        <v>0</v>
      </c>
      <c r="E31" s="24">
        <v>1</v>
      </c>
      <c r="F31" s="24">
        <v>0</v>
      </c>
      <c r="G31" s="24">
        <v>0</v>
      </c>
      <c r="H31" s="24">
        <v>0</v>
      </c>
      <c r="I31" s="24">
        <v>0</v>
      </c>
      <c r="J31" s="24">
        <v>2</v>
      </c>
      <c r="K31" s="24">
        <v>1</v>
      </c>
      <c r="L31" s="24">
        <v>0</v>
      </c>
      <c r="M31" s="24">
        <v>0</v>
      </c>
      <c r="N31" s="24">
        <v>0</v>
      </c>
      <c r="O31" s="24">
        <v>0</v>
      </c>
      <c r="P31" s="24">
        <v>4</v>
      </c>
      <c r="Q31" s="4"/>
    </row>
    <row r="32" spans="1:17" ht="14.5" customHeight="1" x14ac:dyDescent="0.35">
      <c r="A32" s="16" t="s">
        <v>251</v>
      </c>
      <c r="B32" s="24">
        <v>0</v>
      </c>
      <c r="C32" s="24">
        <v>4</v>
      </c>
      <c r="D32" s="24">
        <v>2</v>
      </c>
      <c r="E32" s="24">
        <v>0</v>
      </c>
      <c r="F32" s="24">
        <v>0</v>
      </c>
      <c r="G32" s="24">
        <v>0</v>
      </c>
      <c r="H32" s="24">
        <v>0</v>
      </c>
      <c r="I32" s="24">
        <v>0</v>
      </c>
      <c r="J32" s="24">
        <v>15</v>
      </c>
      <c r="K32" s="24">
        <v>4</v>
      </c>
      <c r="L32" s="24">
        <v>0</v>
      </c>
      <c r="M32" s="24">
        <v>0</v>
      </c>
      <c r="N32" s="24">
        <v>0</v>
      </c>
      <c r="O32" s="24">
        <v>1</v>
      </c>
      <c r="P32" s="24">
        <v>26</v>
      </c>
      <c r="Q32" s="4"/>
    </row>
    <row r="33" spans="1:17" ht="14.5" customHeight="1" x14ac:dyDescent="0.35">
      <c r="A33" s="16" t="s">
        <v>252</v>
      </c>
      <c r="B33" s="24">
        <v>0</v>
      </c>
      <c r="C33" s="24">
        <v>0</v>
      </c>
      <c r="D33" s="24">
        <v>0</v>
      </c>
      <c r="E33" s="24">
        <v>0</v>
      </c>
      <c r="F33" s="24">
        <v>0</v>
      </c>
      <c r="G33" s="24">
        <v>0</v>
      </c>
      <c r="H33" s="24">
        <v>0</v>
      </c>
      <c r="I33" s="24">
        <v>0</v>
      </c>
      <c r="J33" s="24">
        <v>0</v>
      </c>
      <c r="K33" s="24">
        <v>0</v>
      </c>
      <c r="L33" s="24">
        <v>0</v>
      </c>
      <c r="M33" s="24">
        <v>0</v>
      </c>
      <c r="N33" s="24">
        <v>0</v>
      </c>
      <c r="O33" s="24">
        <v>0</v>
      </c>
      <c r="P33" s="24">
        <v>0</v>
      </c>
      <c r="Q33" s="4"/>
    </row>
    <row r="34" spans="1:17" ht="14.5" customHeight="1" x14ac:dyDescent="0.35">
      <c r="A34" s="16" t="s">
        <v>253</v>
      </c>
      <c r="B34" s="24">
        <v>0</v>
      </c>
      <c r="C34" s="24">
        <v>0</v>
      </c>
      <c r="D34" s="24">
        <v>1</v>
      </c>
      <c r="E34" s="24">
        <v>0</v>
      </c>
      <c r="F34" s="24">
        <v>0</v>
      </c>
      <c r="G34" s="24">
        <v>0</v>
      </c>
      <c r="H34" s="24">
        <v>0</v>
      </c>
      <c r="I34" s="24">
        <v>0</v>
      </c>
      <c r="J34" s="24">
        <v>0</v>
      </c>
      <c r="K34" s="24">
        <v>0</v>
      </c>
      <c r="L34" s="24">
        <v>0</v>
      </c>
      <c r="M34" s="24">
        <v>0</v>
      </c>
      <c r="N34" s="24">
        <v>0</v>
      </c>
      <c r="O34" s="24">
        <v>0</v>
      </c>
      <c r="P34" s="24">
        <v>1</v>
      </c>
      <c r="Q34" s="4"/>
    </row>
    <row r="35" spans="1:17" ht="14.5" customHeight="1" x14ac:dyDescent="0.35">
      <c r="A35" s="16" t="s">
        <v>254</v>
      </c>
      <c r="B35" s="24">
        <v>0</v>
      </c>
      <c r="C35" s="24">
        <v>0</v>
      </c>
      <c r="D35" s="24">
        <v>0</v>
      </c>
      <c r="E35" s="24">
        <v>0</v>
      </c>
      <c r="F35" s="24">
        <v>0</v>
      </c>
      <c r="G35" s="24">
        <v>0</v>
      </c>
      <c r="H35" s="24">
        <v>0</v>
      </c>
      <c r="I35" s="24">
        <v>0</v>
      </c>
      <c r="J35" s="24">
        <v>0</v>
      </c>
      <c r="K35" s="24">
        <v>0</v>
      </c>
      <c r="L35" s="24">
        <v>0</v>
      </c>
      <c r="M35" s="24">
        <v>0</v>
      </c>
      <c r="N35" s="24">
        <v>0</v>
      </c>
      <c r="O35" s="24">
        <v>0</v>
      </c>
      <c r="P35" s="24">
        <v>0</v>
      </c>
      <c r="Q35" s="4"/>
    </row>
    <row r="36" spans="1:17" ht="14.5" customHeight="1" x14ac:dyDescent="0.35">
      <c r="A36" s="16" t="s">
        <v>255</v>
      </c>
      <c r="B36" s="24">
        <v>0</v>
      </c>
      <c r="C36" s="24">
        <v>0</v>
      </c>
      <c r="D36" s="24">
        <v>0</v>
      </c>
      <c r="E36" s="24">
        <v>0</v>
      </c>
      <c r="F36" s="24">
        <v>0</v>
      </c>
      <c r="G36" s="24">
        <v>0</v>
      </c>
      <c r="H36" s="24">
        <v>0</v>
      </c>
      <c r="I36" s="24">
        <v>0</v>
      </c>
      <c r="J36" s="24">
        <v>0</v>
      </c>
      <c r="K36" s="24">
        <v>1</v>
      </c>
      <c r="L36" s="24">
        <v>0</v>
      </c>
      <c r="M36" s="24">
        <v>0</v>
      </c>
      <c r="N36" s="24">
        <v>0</v>
      </c>
      <c r="O36" s="24">
        <v>0</v>
      </c>
      <c r="P36" s="24">
        <v>1</v>
      </c>
      <c r="Q36" s="4"/>
    </row>
    <row r="37" spans="1:17" ht="14.5" customHeight="1" x14ac:dyDescent="0.35">
      <c r="A37" s="405" t="s">
        <v>256</v>
      </c>
      <c r="B37" s="209">
        <v>19</v>
      </c>
      <c r="C37" s="209">
        <v>31</v>
      </c>
      <c r="D37" s="209">
        <v>131</v>
      </c>
      <c r="E37" s="209">
        <v>9</v>
      </c>
      <c r="F37" s="209">
        <v>10</v>
      </c>
      <c r="G37" s="209">
        <v>0</v>
      </c>
      <c r="H37" s="209">
        <v>0</v>
      </c>
      <c r="I37" s="209">
        <v>2</v>
      </c>
      <c r="J37" s="209">
        <v>191</v>
      </c>
      <c r="K37" s="209">
        <v>29</v>
      </c>
      <c r="L37" s="209">
        <v>14</v>
      </c>
      <c r="M37" s="209">
        <v>0</v>
      </c>
      <c r="N37" s="209">
        <v>1</v>
      </c>
      <c r="O37" s="209">
        <v>8</v>
      </c>
      <c r="P37" s="209">
        <v>445</v>
      </c>
      <c r="Q37" s="4"/>
    </row>
    <row r="38" spans="1:17" ht="14.5" customHeight="1" x14ac:dyDescent="0.35">
      <c r="A38" s="406" t="s">
        <v>257</v>
      </c>
      <c r="B38" s="24">
        <v>12</v>
      </c>
      <c r="C38" s="24">
        <v>20</v>
      </c>
      <c r="D38" s="24">
        <v>123</v>
      </c>
      <c r="E38" s="24">
        <v>9</v>
      </c>
      <c r="F38" s="24">
        <v>8</v>
      </c>
      <c r="G38" s="24">
        <v>0</v>
      </c>
      <c r="H38" s="24">
        <v>0</v>
      </c>
      <c r="I38" s="24">
        <v>4</v>
      </c>
      <c r="J38" s="24">
        <v>167</v>
      </c>
      <c r="K38" s="24">
        <v>23</v>
      </c>
      <c r="L38" s="24">
        <v>15</v>
      </c>
      <c r="M38" s="24">
        <v>0</v>
      </c>
      <c r="N38" s="24">
        <v>1</v>
      </c>
      <c r="O38" s="24">
        <v>7</v>
      </c>
      <c r="P38" s="24">
        <v>389</v>
      </c>
      <c r="Q38" s="4"/>
    </row>
    <row r="39" spans="1:17" ht="14.5" customHeight="1" x14ac:dyDescent="0.35">
      <c r="A39" s="395" t="s">
        <v>260</v>
      </c>
      <c r="B39" s="407"/>
      <c r="C39" s="407"/>
      <c r="D39" s="407"/>
      <c r="E39" s="407"/>
      <c r="F39" s="407"/>
      <c r="G39" s="407"/>
      <c r="H39" s="407"/>
      <c r="I39" s="407"/>
      <c r="J39" s="407"/>
      <c r="K39" s="407"/>
      <c r="L39" s="407"/>
      <c r="M39" s="407"/>
      <c r="N39" s="407"/>
      <c r="O39" s="407"/>
      <c r="P39" s="408"/>
      <c r="Q39" s="4"/>
    </row>
    <row r="40" spans="1:17" ht="14.5" customHeight="1" x14ac:dyDescent="0.35">
      <c r="A40" s="400" t="s">
        <v>261</v>
      </c>
      <c r="B40" s="409"/>
      <c r="C40" s="409"/>
      <c r="D40" s="409"/>
      <c r="E40" s="409"/>
      <c r="F40" s="409"/>
      <c r="G40" s="409"/>
      <c r="H40" s="409"/>
      <c r="I40" s="409"/>
      <c r="J40" s="409"/>
      <c r="K40" s="409"/>
      <c r="L40" s="409"/>
      <c r="M40" s="409"/>
      <c r="N40" s="409"/>
      <c r="O40" s="409"/>
      <c r="P40" s="410"/>
      <c r="Q40" s="4"/>
    </row>
    <row r="41" spans="1:17" ht="14.5" customHeight="1" x14ac:dyDescent="0.35">
      <c r="A41" s="16" t="s">
        <v>246</v>
      </c>
      <c r="B41" s="24">
        <v>1</v>
      </c>
      <c r="C41" s="24">
        <v>0</v>
      </c>
      <c r="D41" s="24">
        <v>16</v>
      </c>
      <c r="E41" s="24">
        <v>4</v>
      </c>
      <c r="F41" s="24">
        <v>0</v>
      </c>
      <c r="G41" s="24">
        <v>0</v>
      </c>
      <c r="H41" s="24">
        <v>0</v>
      </c>
      <c r="I41" s="24">
        <v>0</v>
      </c>
      <c r="J41" s="24">
        <v>6</v>
      </c>
      <c r="K41" s="24">
        <v>0</v>
      </c>
      <c r="L41" s="24">
        <v>0</v>
      </c>
      <c r="M41" s="24">
        <v>0</v>
      </c>
      <c r="N41" s="24">
        <v>0</v>
      </c>
      <c r="O41" s="24">
        <v>0</v>
      </c>
      <c r="P41" s="24">
        <v>27</v>
      </c>
      <c r="Q41" s="4"/>
    </row>
    <row r="42" spans="1:17" ht="14.5" customHeight="1" x14ac:dyDescent="0.35">
      <c r="A42" s="16" t="s">
        <v>247</v>
      </c>
      <c r="B42" s="24">
        <v>15</v>
      </c>
      <c r="C42" s="24">
        <v>9</v>
      </c>
      <c r="D42" s="24">
        <v>175</v>
      </c>
      <c r="E42" s="24">
        <v>9</v>
      </c>
      <c r="F42" s="24">
        <v>7</v>
      </c>
      <c r="G42" s="24">
        <v>0</v>
      </c>
      <c r="H42" s="24">
        <v>1</v>
      </c>
      <c r="I42" s="24">
        <v>3</v>
      </c>
      <c r="J42" s="24">
        <v>127</v>
      </c>
      <c r="K42" s="24">
        <v>6</v>
      </c>
      <c r="L42" s="24">
        <v>5</v>
      </c>
      <c r="M42" s="24">
        <v>0</v>
      </c>
      <c r="N42" s="24">
        <v>0</v>
      </c>
      <c r="O42" s="24">
        <v>1</v>
      </c>
      <c r="P42" s="24">
        <v>358</v>
      </c>
      <c r="Q42" s="4"/>
    </row>
    <row r="43" spans="1:17" ht="14.5" customHeight="1" x14ac:dyDescent="0.35">
      <c r="A43" s="16" t="s">
        <v>248</v>
      </c>
      <c r="B43" s="24">
        <v>66</v>
      </c>
      <c r="C43" s="24">
        <v>52</v>
      </c>
      <c r="D43" s="24">
        <v>581</v>
      </c>
      <c r="E43" s="24">
        <v>47</v>
      </c>
      <c r="F43" s="24">
        <v>45</v>
      </c>
      <c r="G43" s="24">
        <v>0</v>
      </c>
      <c r="H43" s="24">
        <v>1</v>
      </c>
      <c r="I43" s="24">
        <v>20</v>
      </c>
      <c r="J43" s="24">
        <v>426</v>
      </c>
      <c r="K43" s="24">
        <v>32</v>
      </c>
      <c r="L43" s="24">
        <v>39</v>
      </c>
      <c r="M43" s="24">
        <v>1</v>
      </c>
      <c r="N43" s="24">
        <v>5</v>
      </c>
      <c r="O43" s="24">
        <v>14</v>
      </c>
      <c r="P43" s="24">
        <v>1329</v>
      </c>
      <c r="Q43" s="4"/>
    </row>
    <row r="44" spans="1:17" ht="14.5" customHeight="1" x14ac:dyDescent="0.35">
      <c r="A44" s="16" t="s">
        <v>249</v>
      </c>
      <c r="B44" s="24">
        <v>2</v>
      </c>
      <c r="C44" s="24">
        <v>1</v>
      </c>
      <c r="D44" s="24">
        <v>12</v>
      </c>
      <c r="E44" s="24">
        <v>0</v>
      </c>
      <c r="F44" s="24">
        <v>1</v>
      </c>
      <c r="G44" s="24">
        <v>0</v>
      </c>
      <c r="H44" s="24">
        <v>0</v>
      </c>
      <c r="I44" s="24">
        <v>0</v>
      </c>
      <c r="J44" s="24">
        <v>0</v>
      </c>
      <c r="K44" s="24">
        <v>0</v>
      </c>
      <c r="L44" s="24">
        <v>0</v>
      </c>
      <c r="M44" s="24">
        <v>0</v>
      </c>
      <c r="N44" s="24">
        <v>0</v>
      </c>
      <c r="O44" s="24">
        <v>0</v>
      </c>
      <c r="P44" s="24">
        <v>16</v>
      </c>
      <c r="Q44" s="4"/>
    </row>
    <row r="45" spans="1:17" ht="14.5" customHeight="1" x14ac:dyDescent="0.35">
      <c r="A45" s="16" t="s">
        <v>250</v>
      </c>
      <c r="B45" s="24">
        <v>1</v>
      </c>
      <c r="C45" s="24">
        <v>0</v>
      </c>
      <c r="D45" s="24">
        <v>7</v>
      </c>
      <c r="E45" s="24">
        <v>0</v>
      </c>
      <c r="F45" s="24">
        <v>0</v>
      </c>
      <c r="G45" s="24">
        <v>0</v>
      </c>
      <c r="H45" s="24">
        <v>0</v>
      </c>
      <c r="I45" s="24">
        <v>0</v>
      </c>
      <c r="J45" s="24">
        <v>5</v>
      </c>
      <c r="K45" s="24">
        <v>0</v>
      </c>
      <c r="L45" s="24">
        <v>0</v>
      </c>
      <c r="M45" s="24">
        <v>0</v>
      </c>
      <c r="N45" s="24">
        <v>0</v>
      </c>
      <c r="O45" s="24">
        <v>0</v>
      </c>
      <c r="P45" s="24">
        <v>13</v>
      </c>
      <c r="Q45" s="4"/>
    </row>
    <row r="46" spans="1:17" ht="14.5" customHeight="1" x14ac:dyDescent="0.35">
      <c r="A46" s="16" t="s">
        <v>251</v>
      </c>
      <c r="B46" s="24">
        <v>1</v>
      </c>
      <c r="C46" s="24">
        <v>6</v>
      </c>
      <c r="D46" s="24">
        <v>15</v>
      </c>
      <c r="E46" s="24">
        <v>3</v>
      </c>
      <c r="F46" s="24">
        <v>0</v>
      </c>
      <c r="G46" s="24">
        <v>0</v>
      </c>
      <c r="H46" s="24">
        <v>0</v>
      </c>
      <c r="I46" s="24">
        <v>0</v>
      </c>
      <c r="J46" s="24">
        <v>35</v>
      </c>
      <c r="K46" s="24">
        <v>3</v>
      </c>
      <c r="L46" s="24">
        <v>3</v>
      </c>
      <c r="M46" s="24">
        <v>0</v>
      </c>
      <c r="N46" s="24">
        <v>1</v>
      </c>
      <c r="O46" s="24">
        <v>0</v>
      </c>
      <c r="P46" s="24">
        <v>67</v>
      </c>
      <c r="Q46" s="4"/>
    </row>
    <row r="47" spans="1:17" ht="14.5" customHeight="1" x14ac:dyDescent="0.35">
      <c r="A47" s="16" t="s">
        <v>252</v>
      </c>
      <c r="B47" s="24">
        <v>0</v>
      </c>
      <c r="C47" s="24">
        <v>0</v>
      </c>
      <c r="D47" s="24">
        <v>2</v>
      </c>
      <c r="E47" s="24">
        <v>0</v>
      </c>
      <c r="F47" s="24">
        <v>0</v>
      </c>
      <c r="G47" s="24">
        <v>0</v>
      </c>
      <c r="H47" s="24">
        <v>0</v>
      </c>
      <c r="I47" s="24">
        <v>0</v>
      </c>
      <c r="J47" s="24">
        <v>0</v>
      </c>
      <c r="K47" s="24">
        <v>0</v>
      </c>
      <c r="L47" s="24">
        <v>0</v>
      </c>
      <c r="M47" s="24">
        <v>0</v>
      </c>
      <c r="N47" s="24">
        <v>0</v>
      </c>
      <c r="O47" s="24">
        <v>0</v>
      </c>
      <c r="P47" s="24">
        <v>2</v>
      </c>
      <c r="Q47" s="4"/>
    </row>
    <row r="48" spans="1:17" ht="14.5" customHeight="1" x14ac:dyDescent="0.35">
      <c r="A48" s="16" t="s">
        <v>253</v>
      </c>
      <c r="B48" s="24">
        <v>0</v>
      </c>
      <c r="C48" s="24">
        <v>0</v>
      </c>
      <c r="D48" s="24">
        <v>2</v>
      </c>
      <c r="E48" s="24">
        <v>0</v>
      </c>
      <c r="F48" s="24">
        <v>0</v>
      </c>
      <c r="G48" s="24">
        <v>0</v>
      </c>
      <c r="H48" s="24">
        <v>0</v>
      </c>
      <c r="I48" s="24">
        <v>0</v>
      </c>
      <c r="J48" s="24">
        <v>0</v>
      </c>
      <c r="K48" s="24">
        <v>0</v>
      </c>
      <c r="L48" s="24">
        <v>0</v>
      </c>
      <c r="M48" s="24">
        <v>0</v>
      </c>
      <c r="N48" s="24">
        <v>0</v>
      </c>
      <c r="O48" s="24">
        <v>0</v>
      </c>
      <c r="P48" s="24">
        <v>2</v>
      </c>
      <c r="Q48" s="4"/>
    </row>
    <row r="49" spans="1:17" ht="14.5" customHeight="1" x14ac:dyDescent="0.35">
      <c r="A49" s="16" t="s">
        <v>254</v>
      </c>
      <c r="B49" s="24">
        <v>0</v>
      </c>
      <c r="C49" s="24">
        <v>1</v>
      </c>
      <c r="D49" s="24">
        <v>1</v>
      </c>
      <c r="E49" s="24">
        <v>0</v>
      </c>
      <c r="F49" s="24">
        <v>0</v>
      </c>
      <c r="G49" s="24">
        <v>0</v>
      </c>
      <c r="H49" s="24">
        <v>0</v>
      </c>
      <c r="I49" s="24">
        <v>0</v>
      </c>
      <c r="J49" s="24">
        <v>1</v>
      </c>
      <c r="K49" s="24">
        <v>0</v>
      </c>
      <c r="L49" s="24">
        <v>0</v>
      </c>
      <c r="M49" s="24">
        <v>0</v>
      </c>
      <c r="N49" s="24">
        <v>0</v>
      </c>
      <c r="O49" s="24">
        <v>0</v>
      </c>
      <c r="P49" s="24">
        <v>3</v>
      </c>
      <c r="Q49" s="4"/>
    </row>
    <row r="50" spans="1:17" ht="14.5" customHeight="1" x14ac:dyDescent="0.35">
      <c r="A50" s="16" t="s">
        <v>255</v>
      </c>
      <c r="B50" s="24">
        <v>1</v>
      </c>
      <c r="C50" s="24">
        <v>0</v>
      </c>
      <c r="D50" s="24">
        <v>6</v>
      </c>
      <c r="E50" s="24">
        <v>0</v>
      </c>
      <c r="F50" s="24">
        <v>0</v>
      </c>
      <c r="G50" s="24">
        <v>0</v>
      </c>
      <c r="H50" s="24">
        <v>0</v>
      </c>
      <c r="I50" s="24">
        <v>0</v>
      </c>
      <c r="J50" s="24">
        <v>3</v>
      </c>
      <c r="K50" s="24">
        <v>0</v>
      </c>
      <c r="L50" s="24">
        <v>0</v>
      </c>
      <c r="M50" s="24">
        <v>0</v>
      </c>
      <c r="N50" s="24">
        <v>0</v>
      </c>
      <c r="O50" s="24">
        <v>0</v>
      </c>
      <c r="P50" s="24">
        <v>10</v>
      </c>
      <c r="Q50" s="4"/>
    </row>
    <row r="51" spans="1:17" ht="14.5" customHeight="1" x14ac:dyDescent="0.35">
      <c r="A51" s="405" t="s">
        <v>256</v>
      </c>
      <c r="B51" s="209">
        <v>87</v>
      </c>
      <c r="C51" s="209">
        <v>69</v>
      </c>
      <c r="D51" s="209">
        <v>817</v>
      </c>
      <c r="E51" s="209">
        <v>63</v>
      </c>
      <c r="F51" s="209">
        <v>53</v>
      </c>
      <c r="G51" s="209">
        <v>0</v>
      </c>
      <c r="H51" s="209">
        <v>2</v>
      </c>
      <c r="I51" s="209">
        <v>23</v>
      </c>
      <c r="J51" s="209">
        <v>603</v>
      </c>
      <c r="K51" s="209">
        <v>41</v>
      </c>
      <c r="L51" s="209">
        <v>47</v>
      </c>
      <c r="M51" s="209">
        <v>1</v>
      </c>
      <c r="N51" s="209">
        <v>6</v>
      </c>
      <c r="O51" s="209">
        <v>15</v>
      </c>
      <c r="P51" s="209">
        <v>1827</v>
      </c>
      <c r="Q51" s="4"/>
    </row>
    <row r="52" spans="1:17" ht="14.5" customHeight="1" x14ac:dyDescent="0.35">
      <c r="A52" s="406" t="s">
        <v>257</v>
      </c>
      <c r="B52" s="24">
        <v>95</v>
      </c>
      <c r="C52" s="24">
        <v>71</v>
      </c>
      <c r="D52" s="24">
        <v>809</v>
      </c>
      <c r="E52" s="24">
        <v>69</v>
      </c>
      <c r="F52" s="24">
        <v>56</v>
      </c>
      <c r="G52" s="24">
        <v>0</v>
      </c>
      <c r="H52" s="24">
        <v>2</v>
      </c>
      <c r="I52" s="24">
        <v>21</v>
      </c>
      <c r="J52" s="24">
        <v>606</v>
      </c>
      <c r="K52" s="24">
        <v>50</v>
      </c>
      <c r="L52" s="24">
        <v>44</v>
      </c>
      <c r="M52" s="24">
        <v>1</v>
      </c>
      <c r="N52" s="24">
        <v>6</v>
      </c>
      <c r="O52" s="24">
        <v>14</v>
      </c>
      <c r="P52" s="24">
        <v>1844</v>
      </c>
      <c r="Q52" s="4"/>
    </row>
    <row r="53" spans="1:17" ht="14.5" customHeight="1" x14ac:dyDescent="0.35">
      <c r="A53" s="395" t="s">
        <v>260</v>
      </c>
      <c r="B53" s="407"/>
      <c r="C53" s="407"/>
      <c r="D53" s="407"/>
      <c r="E53" s="407"/>
      <c r="F53" s="407"/>
      <c r="G53" s="407"/>
      <c r="H53" s="407"/>
      <c r="I53" s="407"/>
      <c r="J53" s="407"/>
      <c r="K53" s="407"/>
      <c r="L53" s="407"/>
      <c r="M53" s="407"/>
      <c r="N53" s="407"/>
      <c r="O53" s="407"/>
      <c r="P53" s="408"/>
      <c r="Q53" s="4"/>
    </row>
    <row r="54" spans="1:17" ht="14.5" customHeight="1" x14ac:dyDescent="0.35">
      <c r="A54" s="400" t="s">
        <v>262</v>
      </c>
      <c r="B54" s="409"/>
      <c r="C54" s="409"/>
      <c r="D54" s="409"/>
      <c r="E54" s="409"/>
      <c r="F54" s="409"/>
      <c r="G54" s="409"/>
      <c r="H54" s="409"/>
      <c r="I54" s="409"/>
      <c r="J54" s="409"/>
      <c r="K54" s="409"/>
      <c r="L54" s="409"/>
      <c r="M54" s="409"/>
      <c r="N54" s="409"/>
      <c r="O54" s="409"/>
      <c r="P54" s="410"/>
      <c r="Q54" s="4"/>
    </row>
    <row r="55" spans="1:17" ht="14.5" customHeight="1" x14ac:dyDescent="0.35">
      <c r="A55" s="16" t="s">
        <v>246</v>
      </c>
      <c r="B55" s="24">
        <v>0</v>
      </c>
      <c r="C55" s="24">
        <v>0</v>
      </c>
      <c r="D55" s="24">
        <v>0</v>
      </c>
      <c r="E55" s="24">
        <v>0</v>
      </c>
      <c r="F55" s="24">
        <v>0</v>
      </c>
      <c r="G55" s="24">
        <v>0</v>
      </c>
      <c r="H55" s="24">
        <v>0</v>
      </c>
      <c r="I55" s="24">
        <v>0</v>
      </c>
      <c r="J55" s="24">
        <v>0</v>
      </c>
      <c r="K55" s="24">
        <v>0</v>
      </c>
      <c r="L55" s="24">
        <v>0</v>
      </c>
      <c r="M55" s="24">
        <v>0</v>
      </c>
      <c r="N55" s="24">
        <v>0</v>
      </c>
      <c r="O55" s="24">
        <v>0</v>
      </c>
      <c r="P55" s="24">
        <v>0</v>
      </c>
      <c r="Q55" s="4"/>
    </row>
    <row r="56" spans="1:17" ht="14.5" customHeight="1" x14ac:dyDescent="0.35">
      <c r="A56" s="16" t="s">
        <v>247</v>
      </c>
      <c r="B56" s="24">
        <v>5</v>
      </c>
      <c r="C56" s="24">
        <v>2</v>
      </c>
      <c r="D56" s="24">
        <v>18</v>
      </c>
      <c r="E56" s="24">
        <v>2</v>
      </c>
      <c r="F56" s="24">
        <v>3</v>
      </c>
      <c r="G56" s="24">
        <v>0</v>
      </c>
      <c r="H56" s="24">
        <v>0</v>
      </c>
      <c r="I56" s="24">
        <v>0</v>
      </c>
      <c r="J56" s="24">
        <v>2</v>
      </c>
      <c r="K56" s="24">
        <v>4</v>
      </c>
      <c r="L56" s="24">
        <v>0</v>
      </c>
      <c r="M56" s="24">
        <v>0</v>
      </c>
      <c r="N56" s="24">
        <v>0</v>
      </c>
      <c r="O56" s="24">
        <v>0</v>
      </c>
      <c r="P56" s="24">
        <v>36</v>
      </c>
      <c r="Q56" s="4"/>
    </row>
    <row r="57" spans="1:17" ht="14.5" customHeight="1" x14ac:dyDescent="0.35">
      <c r="A57" s="16" t="s">
        <v>248</v>
      </c>
      <c r="B57" s="24">
        <v>11</v>
      </c>
      <c r="C57" s="24">
        <v>8</v>
      </c>
      <c r="D57" s="24">
        <v>27</v>
      </c>
      <c r="E57" s="24">
        <v>7</v>
      </c>
      <c r="F57" s="24">
        <v>4</v>
      </c>
      <c r="G57" s="24">
        <v>0</v>
      </c>
      <c r="H57" s="24">
        <v>0</v>
      </c>
      <c r="I57" s="24">
        <v>0</v>
      </c>
      <c r="J57" s="24">
        <v>18</v>
      </c>
      <c r="K57" s="24">
        <v>1</v>
      </c>
      <c r="L57" s="24">
        <v>2</v>
      </c>
      <c r="M57" s="24">
        <v>0</v>
      </c>
      <c r="N57" s="24">
        <v>0</v>
      </c>
      <c r="O57" s="24">
        <v>2</v>
      </c>
      <c r="P57" s="24">
        <v>80</v>
      </c>
      <c r="Q57" s="4"/>
    </row>
    <row r="58" spans="1:17" ht="14.5" customHeight="1" x14ac:dyDescent="0.35">
      <c r="A58" s="16" t="s">
        <v>249</v>
      </c>
      <c r="B58" s="24">
        <v>0</v>
      </c>
      <c r="C58" s="24">
        <v>0</v>
      </c>
      <c r="D58" s="24">
        <v>0</v>
      </c>
      <c r="E58" s="24">
        <v>0</v>
      </c>
      <c r="F58" s="24">
        <v>0</v>
      </c>
      <c r="G58" s="24">
        <v>0</v>
      </c>
      <c r="H58" s="24">
        <v>0</v>
      </c>
      <c r="I58" s="24">
        <v>0</v>
      </c>
      <c r="J58" s="24">
        <v>0</v>
      </c>
      <c r="K58" s="24">
        <v>0</v>
      </c>
      <c r="L58" s="24">
        <v>0</v>
      </c>
      <c r="M58" s="24">
        <v>0</v>
      </c>
      <c r="N58" s="24">
        <v>0</v>
      </c>
      <c r="O58" s="24">
        <v>0</v>
      </c>
      <c r="P58" s="24">
        <v>0</v>
      </c>
      <c r="Q58" s="4"/>
    </row>
    <row r="59" spans="1:17" ht="14.5" customHeight="1" x14ac:dyDescent="0.35">
      <c r="A59" s="16" t="s">
        <v>250</v>
      </c>
      <c r="B59" s="24">
        <v>0</v>
      </c>
      <c r="C59" s="24">
        <v>0</v>
      </c>
      <c r="D59" s="24">
        <v>0</v>
      </c>
      <c r="E59" s="24">
        <v>0</v>
      </c>
      <c r="F59" s="24">
        <v>0</v>
      </c>
      <c r="G59" s="24">
        <v>0</v>
      </c>
      <c r="H59" s="24">
        <v>0</v>
      </c>
      <c r="I59" s="24">
        <v>0</v>
      </c>
      <c r="J59" s="24">
        <v>0</v>
      </c>
      <c r="K59" s="24">
        <v>0</v>
      </c>
      <c r="L59" s="24">
        <v>0</v>
      </c>
      <c r="M59" s="24">
        <v>0</v>
      </c>
      <c r="N59" s="24">
        <v>0</v>
      </c>
      <c r="O59" s="24">
        <v>0</v>
      </c>
      <c r="P59" s="24">
        <v>0</v>
      </c>
      <c r="Q59" s="4"/>
    </row>
    <row r="60" spans="1:17" ht="14.5" customHeight="1" x14ac:dyDescent="0.35">
      <c r="A60" s="16" t="s">
        <v>251</v>
      </c>
      <c r="B60" s="24">
        <v>0</v>
      </c>
      <c r="C60" s="24">
        <v>0</v>
      </c>
      <c r="D60" s="24">
        <v>0</v>
      </c>
      <c r="E60" s="24">
        <v>0</v>
      </c>
      <c r="F60" s="24">
        <v>0</v>
      </c>
      <c r="G60" s="24">
        <v>0</v>
      </c>
      <c r="H60" s="24">
        <v>0</v>
      </c>
      <c r="I60" s="24">
        <v>0</v>
      </c>
      <c r="J60" s="24">
        <v>1</v>
      </c>
      <c r="K60" s="24">
        <v>1</v>
      </c>
      <c r="L60" s="24">
        <v>0</v>
      </c>
      <c r="M60" s="24">
        <v>0</v>
      </c>
      <c r="N60" s="24">
        <v>0</v>
      </c>
      <c r="O60" s="24">
        <v>0</v>
      </c>
      <c r="P60" s="24">
        <v>2</v>
      </c>
      <c r="Q60" s="4"/>
    </row>
    <row r="61" spans="1:17" ht="14.5" customHeight="1" x14ac:dyDescent="0.35">
      <c r="A61" s="16" t="s">
        <v>252</v>
      </c>
      <c r="B61" s="24">
        <v>22</v>
      </c>
      <c r="C61" s="24">
        <v>0</v>
      </c>
      <c r="D61" s="24">
        <v>56</v>
      </c>
      <c r="E61" s="24">
        <v>6</v>
      </c>
      <c r="F61" s="24">
        <v>0</v>
      </c>
      <c r="G61" s="24">
        <v>0</v>
      </c>
      <c r="H61" s="24">
        <v>2</v>
      </c>
      <c r="I61" s="24">
        <v>1</v>
      </c>
      <c r="J61" s="24">
        <v>0</v>
      </c>
      <c r="K61" s="24">
        <v>0</v>
      </c>
      <c r="L61" s="24">
        <v>0</v>
      </c>
      <c r="M61" s="24">
        <v>0</v>
      </c>
      <c r="N61" s="24">
        <v>0</v>
      </c>
      <c r="O61" s="24">
        <v>0</v>
      </c>
      <c r="P61" s="24">
        <v>87</v>
      </c>
      <c r="Q61" s="4"/>
    </row>
    <row r="62" spans="1:17" ht="14.5" customHeight="1" x14ac:dyDescent="0.35">
      <c r="A62" s="16" t="s">
        <v>253</v>
      </c>
      <c r="B62" s="24">
        <v>71</v>
      </c>
      <c r="C62" s="24">
        <v>11</v>
      </c>
      <c r="D62" s="24">
        <v>84</v>
      </c>
      <c r="E62" s="24">
        <v>105</v>
      </c>
      <c r="F62" s="24">
        <v>4</v>
      </c>
      <c r="G62" s="24">
        <v>0</v>
      </c>
      <c r="H62" s="24">
        <v>2</v>
      </c>
      <c r="I62" s="24">
        <v>3</v>
      </c>
      <c r="J62" s="24">
        <v>9</v>
      </c>
      <c r="K62" s="24">
        <v>17</v>
      </c>
      <c r="L62" s="24">
        <v>0</v>
      </c>
      <c r="M62" s="24">
        <v>0</v>
      </c>
      <c r="N62" s="24">
        <v>0</v>
      </c>
      <c r="O62" s="24">
        <v>0</v>
      </c>
      <c r="P62" s="24">
        <v>306</v>
      </c>
      <c r="Q62" s="4"/>
    </row>
    <row r="63" spans="1:17" ht="14.5" customHeight="1" x14ac:dyDescent="0.35">
      <c r="A63" s="16" t="s">
        <v>254</v>
      </c>
      <c r="B63" s="24">
        <v>0</v>
      </c>
      <c r="C63" s="24">
        <v>0</v>
      </c>
      <c r="D63" s="24">
        <v>0</v>
      </c>
      <c r="E63" s="24">
        <v>0</v>
      </c>
      <c r="F63" s="24">
        <v>0</v>
      </c>
      <c r="G63" s="24">
        <v>0</v>
      </c>
      <c r="H63" s="24">
        <v>0</v>
      </c>
      <c r="I63" s="24">
        <v>0</v>
      </c>
      <c r="J63" s="24">
        <v>0</v>
      </c>
      <c r="K63" s="24">
        <v>0</v>
      </c>
      <c r="L63" s="24">
        <v>0</v>
      </c>
      <c r="M63" s="24">
        <v>0</v>
      </c>
      <c r="N63" s="24">
        <v>0</v>
      </c>
      <c r="O63" s="24">
        <v>0</v>
      </c>
      <c r="P63" s="24">
        <v>0</v>
      </c>
      <c r="Q63" s="4"/>
    </row>
    <row r="64" spans="1:17" ht="14.5" customHeight="1" x14ac:dyDescent="0.35">
      <c r="A64" s="16" t="s">
        <v>255</v>
      </c>
      <c r="B64" s="24">
        <v>0</v>
      </c>
      <c r="C64" s="24">
        <v>0</v>
      </c>
      <c r="D64" s="24">
        <v>0</v>
      </c>
      <c r="E64" s="24">
        <v>0</v>
      </c>
      <c r="F64" s="24">
        <v>0</v>
      </c>
      <c r="G64" s="24">
        <v>0</v>
      </c>
      <c r="H64" s="24">
        <v>0</v>
      </c>
      <c r="I64" s="24">
        <v>0</v>
      </c>
      <c r="J64" s="24">
        <v>0</v>
      </c>
      <c r="K64" s="24">
        <v>0</v>
      </c>
      <c r="L64" s="24">
        <v>0</v>
      </c>
      <c r="M64" s="24">
        <v>0</v>
      </c>
      <c r="N64" s="24">
        <v>0</v>
      </c>
      <c r="O64" s="24">
        <v>0</v>
      </c>
      <c r="P64" s="24">
        <v>0</v>
      </c>
      <c r="Q64" s="4"/>
    </row>
    <row r="65" spans="1:17" ht="14.5" customHeight="1" x14ac:dyDescent="0.35">
      <c r="A65" s="405" t="s">
        <v>256</v>
      </c>
      <c r="B65" s="209">
        <v>109</v>
      </c>
      <c r="C65" s="209">
        <v>21</v>
      </c>
      <c r="D65" s="209">
        <v>185</v>
      </c>
      <c r="E65" s="209">
        <v>120</v>
      </c>
      <c r="F65" s="209">
        <v>11</v>
      </c>
      <c r="G65" s="209">
        <v>0</v>
      </c>
      <c r="H65" s="209">
        <v>4</v>
      </c>
      <c r="I65" s="209">
        <v>4</v>
      </c>
      <c r="J65" s="209">
        <v>30</v>
      </c>
      <c r="K65" s="209">
        <v>23</v>
      </c>
      <c r="L65" s="209">
        <v>2</v>
      </c>
      <c r="M65" s="209">
        <v>0</v>
      </c>
      <c r="N65" s="209">
        <v>0</v>
      </c>
      <c r="O65" s="209">
        <v>2</v>
      </c>
      <c r="P65" s="209">
        <v>511</v>
      </c>
      <c r="Q65" s="4"/>
    </row>
    <row r="66" spans="1:17" ht="14.5" customHeight="1" x14ac:dyDescent="0.35">
      <c r="A66" s="406" t="s">
        <v>257</v>
      </c>
      <c r="B66" s="24">
        <v>106</v>
      </c>
      <c r="C66" s="24">
        <v>24</v>
      </c>
      <c r="D66" s="24">
        <v>201</v>
      </c>
      <c r="E66" s="24">
        <v>127</v>
      </c>
      <c r="F66" s="24">
        <v>11</v>
      </c>
      <c r="G66" s="24">
        <v>0</v>
      </c>
      <c r="H66" s="24">
        <v>4</v>
      </c>
      <c r="I66" s="24">
        <v>6</v>
      </c>
      <c r="J66" s="24">
        <v>28</v>
      </c>
      <c r="K66" s="24">
        <v>27</v>
      </c>
      <c r="L66" s="24">
        <v>1</v>
      </c>
      <c r="M66" s="24">
        <v>1</v>
      </c>
      <c r="N66" s="24">
        <v>0</v>
      </c>
      <c r="O66" s="24">
        <v>2</v>
      </c>
      <c r="P66" s="24">
        <v>538</v>
      </c>
      <c r="Q66" s="4"/>
    </row>
    <row r="67" spans="1:17" ht="14.5" customHeight="1" x14ac:dyDescent="0.35">
      <c r="A67" s="395" t="s">
        <v>260</v>
      </c>
      <c r="B67" s="407"/>
      <c r="C67" s="407"/>
      <c r="D67" s="407"/>
      <c r="E67" s="407"/>
      <c r="F67" s="407"/>
      <c r="G67" s="407"/>
      <c r="H67" s="407"/>
      <c r="I67" s="407"/>
      <c r="J67" s="407"/>
      <c r="K67" s="407"/>
      <c r="L67" s="407"/>
      <c r="M67" s="407"/>
      <c r="N67" s="407"/>
      <c r="O67" s="407"/>
      <c r="P67" s="408"/>
      <c r="Q67" s="4"/>
    </row>
    <row r="68" spans="1:17" ht="14.5" customHeight="1" x14ac:dyDescent="0.35">
      <c r="A68" s="400" t="s">
        <v>263</v>
      </c>
      <c r="B68" s="409"/>
      <c r="C68" s="409"/>
      <c r="D68" s="409"/>
      <c r="E68" s="409"/>
      <c r="F68" s="409"/>
      <c r="G68" s="409"/>
      <c r="H68" s="409"/>
      <c r="I68" s="409"/>
      <c r="J68" s="409"/>
      <c r="K68" s="409"/>
      <c r="L68" s="409"/>
      <c r="M68" s="409"/>
      <c r="N68" s="409"/>
      <c r="O68" s="409"/>
      <c r="P68" s="410"/>
      <c r="Q68" s="4"/>
    </row>
    <row r="69" spans="1:17" ht="14.5" customHeight="1" x14ac:dyDescent="0.35">
      <c r="A69" s="16" t="s">
        <v>246</v>
      </c>
      <c r="B69" s="24">
        <v>0</v>
      </c>
      <c r="C69" s="24">
        <v>0</v>
      </c>
      <c r="D69" s="24">
        <v>0</v>
      </c>
      <c r="E69" s="24">
        <v>0</v>
      </c>
      <c r="F69" s="24">
        <v>0</v>
      </c>
      <c r="G69" s="24">
        <v>0</v>
      </c>
      <c r="H69" s="24">
        <v>0</v>
      </c>
      <c r="I69" s="24">
        <v>0</v>
      </c>
      <c r="J69" s="24">
        <v>0</v>
      </c>
      <c r="K69" s="24">
        <v>0</v>
      </c>
      <c r="L69" s="24">
        <v>0</v>
      </c>
      <c r="M69" s="24">
        <v>0</v>
      </c>
      <c r="N69" s="24">
        <v>0</v>
      </c>
      <c r="O69" s="24">
        <v>0</v>
      </c>
      <c r="P69" s="24">
        <v>0</v>
      </c>
      <c r="Q69" s="4"/>
    </row>
    <row r="70" spans="1:17" ht="14.5" customHeight="1" x14ac:dyDescent="0.35">
      <c r="A70" s="16" t="s">
        <v>247</v>
      </c>
      <c r="B70" s="24">
        <v>2</v>
      </c>
      <c r="C70" s="24">
        <v>0</v>
      </c>
      <c r="D70" s="24">
        <v>14</v>
      </c>
      <c r="E70" s="24">
        <v>10</v>
      </c>
      <c r="F70" s="24">
        <v>0</v>
      </c>
      <c r="G70" s="24">
        <v>0</v>
      </c>
      <c r="H70" s="24">
        <v>0</v>
      </c>
      <c r="I70" s="24">
        <v>0</v>
      </c>
      <c r="J70" s="24">
        <v>0</v>
      </c>
      <c r="K70" s="24">
        <v>6</v>
      </c>
      <c r="L70" s="24">
        <v>2</v>
      </c>
      <c r="M70" s="24">
        <v>0</v>
      </c>
      <c r="N70" s="24">
        <v>0</v>
      </c>
      <c r="O70" s="24">
        <v>0</v>
      </c>
      <c r="P70" s="24">
        <v>34</v>
      </c>
      <c r="Q70" s="4"/>
    </row>
    <row r="71" spans="1:17" ht="14.5" customHeight="1" x14ac:dyDescent="0.35">
      <c r="A71" s="16" t="s">
        <v>248</v>
      </c>
      <c r="B71" s="24">
        <v>2</v>
      </c>
      <c r="C71" s="24">
        <v>2</v>
      </c>
      <c r="D71" s="24">
        <v>17</v>
      </c>
      <c r="E71" s="24">
        <v>21</v>
      </c>
      <c r="F71" s="24">
        <v>1</v>
      </c>
      <c r="G71" s="24">
        <v>1</v>
      </c>
      <c r="H71" s="24">
        <v>0</v>
      </c>
      <c r="I71" s="24">
        <v>0</v>
      </c>
      <c r="J71" s="24">
        <v>11</v>
      </c>
      <c r="K71" s="24">
        <v>17</v>
      </c>
      <c r="L71" s="24">
        <v>2</v>
      </c>
      <c r="M71" s="24">
        <v>0</v>
      </c>
      <c r="N71" s="24">
        <v>1</v>
      </c>
      <c r="O71" s="24">
        <v>0</v>
      </c>
      <c r="P71" s="24">
        <v>75</v>
      </c>
      <c r="Q71" s="4"/>
    </row>
    <row r="72" spans="1:17" ht="14.5" customHeight="1" x14ac:dyDescent="0.35">
      <c r="A72" s="16" t="s">
        <v>249</v>
      </c>
      <c r="B72" s="24">
        <v>0</v>
      </c>
      <c r="C72" s="24">
        <v>0</v>
      </c>
      <c r="D72" s="24">
        <v>0</v>
      </c>
      <c r="E72" s="24">
        <v>0</v>
      </c>
      <c r="F72" s="24">
        <v>0</v>
      </c>
      <c r="G72" s="24">
        <v>0</v>
      </c>
      <c r="H72" s="24">
        <v>0</v>
      </c>
      <c r="I72" s="24">
        <v>0</v>
      </c>
      <c r="J72" s="24">
        <v>0</v>
      </c>
      <c r="K72" s="24">
        <v>0</v>
      </c>
      <c r="L72" s="24">
        <v>0</v>
      </c>
      <c r="M72" s="24">
        <v>0</v>
      </c>
      <c r="N72" s="24">
        <v>0</v>
      </c>
      <c r="O72" s="24">
        <v>0</v>
      </c>
      <c r="P72" s="24">
        <v>0</v>
      </c>
      <c r="Q72" s="4"/>
    </row>
    <row r="73" spans="1:17" ht="14.5" customHeight="1" x14ac:dyDescent="0.35">
      <c r="A73" s="16" t="s">
        <v>250</v>
      </c>
      <c r="B73" s="24">
        <v>0</v>
      </c>
      <c r="C73" s="24">
        <v>0</v>
      </c>
      <c r="D73" s="24">
        <v>0</v>
      </c>
      <c r="E73" s="24">
        <v>0</v>
      </c>
      <c r="F73" s="24">
        <v>0</v>
      </c>
      <c r="G73" s="24">
        <v>0</v>
      </c>
      <c r="H73" s="24">
        <v>0</v>
      </c>
      <c r="I73" s="24">
        <v>0</v>
      </c>
      <c r="J73" s="24">
        <v>0</v>
      </c>
      <c r="K73" s="24">
        <v>0</v>
      </c>
      <c r="L73" s="24">
        <v>0</v>
      </c>
      <c r="M73" s="24">
        <v>0</v>
      </c>
      <c r="N73" s="24">
        <v>0</v>
      </c>
      <c r="O73" s="24">
        <v>0</v>
      </c>
      <c r="P73" s="24">
        <v>0</v>
      </c>
      <c r="Q73" s="4"/>
    </row>
    <row r="74" spans="1:17" ht="14.5" customHeight="1" x14ac:dyDescent="0.35">
      <c r="A74" s="16" t="s">
        <v>251</v>
      </c>
      <c r="B74" s="24">
        <v>1</v>
      </c>
      <c r="C74" s="24">
        <v>0</v>
      </c>
      <c r="D74" s="24">
        <v>0</v>
      </c>
      <c r="E74" s="24">
        <v>0</v>
      </c>
      <c r="F74" s="24">
        <v>0</v>
      </c>
      <c r="G74" s="24">
        <v>0</v>
      </c>
      <c r="H74" s="24">
        <v>0</v>
      </c>
      <c r="I74" s="24">
        <v>0</v>
      </c>
      <c r="J74" s="24">
        <v>0</v>
      </c>
      <c r="K74" s="24">
        <v>6</v>
      </c>
      <c r="L74" s="24">
        <v>0</v>
      </c>
      <c r="M74" s="24">
        <v>0</v>
      </c>
      <c r="N74" s="24">
        <v>0</v>
      </c>
      <c r="O74" s="24">
        <v>0</v>
      </c>
      <c r="P74" s="24">
        <v>7</v>
      </c>
      <c r="Q74" s="4"/>
    </row>
    <row r="75" spans="1:17" ht="14.5" customHeight="1" x14ac:dyDescent="0.35">
      <c r="A75" s="16" t="s">
        <v>252</v>
      </c>
      <c r="B75" s="24">
        <v>0</v>
      </c>
      <c r="C75" s="24">
        <v>0</v>
      </c>
      <c r="D75" s="24">
        <v>97</v>
      </c>
      <c r="E75" s="24">
        <v>20</v>
      </c>
      <c r="F75" s="24">
        <v>0</v>
      </c>
      <c r="G75" s="24">
        <v>0</v>
      </c>
      <c r="H75" s="24">
        <v>0</v>
      </c>
      <c r="I75" s="24">
        <v>3</v>
      </c>
      <c r="J75" s="24">
        <v>1</v>
      </c>
      <c r="K75" s="24">
        <v>1</v>
      </c>
      <c r="L75" s="24">
        <v>0</v>
      </c>
      <c r="M75" s="24">
        <v>0</v>
      </c>
      <c r="N75" s="24">
        <v>0</v>
      </c>
      <c r="O75" s="24">
        <v>0</v>
      </c>
      <c r="P75" s="24">
        <v>122</v>
      </c>
      <c r="Q75" s="4"/>
    </row>
    <row r="76" spans="1:17" ht="14.5" customHeight="1" x14ac:dyDescent="0.35">
      <c r="A76" s="16" t="s">
        <v>253</v>
      </c>
      <c r="B76" s="24">
        <v>5</v>
      </c>
      <c r="C76" s="24">
        <v>1</v>
      </c>
      <c r="D76" s="24">
        <v>84</v>
      </c>
      <c r="E76" s="24">
        <v>124</v>
      </c>
      <c r="F76" s="24">
        <v>2</v>
      </c>
      <c r="G76" s="24">
        <v>0</v>
      </c>
      <c r="H76" s="24">
        <v>1</v>
      </c>
      <c r="I76" s="24">
        <v>2</v>
      </c>
      <c r="J76" s="24">
        <v>5</v>
      </c>
      <c r="K76" s="24">
        <v>38</v>
      </c>
      <c r="L76" s="24">
        <v>0</v>
      </c>
      <c r="M76" s="24">
        <v>0</v>
      </c>
      <c r="N76" s="24">
        <v>0</v>
      </c>
      <c r="O76" s="24">
        <v>0</v>
      </c>
      <c r="P76" s="24">
        <v>262</v>
      </c>
      <c r="Q76" s="4"/>
    </row>
    <row r="77" spans="1:17" ht="14.5" customHeight="1" x14ac:dyDescent="0.35">
      <c r="A77" s="16" t="s">
        <v>254</v>
      </c>
      <c r="B77" s="24">
        <v>0</v>
      </c>
      <c r="C77" s="24">
        <v>0</v>
      </c>
      <c r="D77" s="24">
        <v>0</v>
      </c>
      <c r="E77" s="24">
        <v>0</v>
      </c>
      <c r="F77" s="24">
        <v>0</v>
      </c>
      <c r="G77" s="24">
        <v>0</v>
      </c>
      <c r="H77" s="24">
        <v>0</v>
      </c>
      <c r="I77" s="24">
        <v>0</v>
      </c>
      <c r="J77" s="24">
        <v>0</v>
      </c>
      <c r="K77" s="24">
        <v>0</v>
      </c>
      <c r="L77" s="24">
        <v>0</v>
      </c>
      <c r="M77" s="24">
        <v>0</v>
      </c>
      <c r="N77" s="24">
        <v>0</v>
      </c>
      <c r="O77" s="24">
        <v>0</v>
      </c>
      <c r="P77" s="24">
        <v>0</v>
      </c>
      <c r="Q77" s="4"/>
    </row>
    <row r="78" spans="1:17" ht="14.5" customHeight="1" x14ac:dyDescent="0.35">
      <c r="A78" s="16" t="s">
        <v>255</v>
      </c>
      <c r="B78" s="24">
        <v>0</v>
      </c>
      <c r="C78" s="24">
        <v>0</v>
      </c>
      <c r="D78" s="24">
        <v>0</v>
      </c>
      <c r="E78" s="24">
        <v>0</v>
      </c>
      <c r="F78" s="24">
        <v>0</v>
      </c>
      <c r="G78" s="24">
        <v>0</v>
      </c>
      <c r="H78" s="24">
        <v>0</v>
      </c>
      <c r="I78" s="24">
        <v>0</v>
      </c>
      <c r="J78" s="24">
        <v>0</v>
      </c>
      <c r="K78" s="24">
        <v>0</v>
      </c>
      <c r="L78" s="24">
        <v>0</v>
      </c>
      <c r="M78" s="24">
        <v>0</v>
      </c>
      <c r="N78" s="24">
        <v>0</v>
      </c>
      <c r="O78" s="24">
        <v>0</v>
      </c>
      <c r="P78" s="24">
        <v>0</v>
      </c>
      <c r="Q78" s="4"/>
    </row>
    <row r="79" spans="1:17" ht="14.5" customHeight="1" x14ac:dyDescent="0.35">
      <c r="A79" s="405" t="s">
        <v>256</v>
      </c>
      <c r="B79" s="209">
        <v>10</v>
      </c>
      <c r="C79" s="209">
        <v>3</v>
      </c>
      <c r="D79" s="209">
        <v>212</v>
      </c>
      <c r="E79" s="209">
        <v>175</v>
      </c>
      <c r="F79" s="209">
        <v>3</v>
      </c>
      <c r="G79" s="209">
        <v>1</v>
      </c>
      <c r="H79" s="209">
        <v>1</v>
      </c>
      <c r="I79" s="209">
        <v>5</v>
      </c>
      <c r="J79" s="209">
        <v>17</v>
      </c>
      <c r="K79" s="209">
        <v>68</v>
      </c>
      <c r="L79" s="209">
        <v>4</v>
      </c>
      <c r="M79" s="209">
        <v>0</v>
      </c>
      <c r="N79" s="209">
        <v>1</v>
      </c>
      <c r="O79" s="209">
        <v>0</v>
      </c>
      <c r="P79" s="209">
        <v>500</v>
      </c>
      <c r="Q79" s="4"/>
    </row>
    <row r="80" spans="1:17" ht="14.5" customHeight="1" x14ac:dyDescent="0.35">
      <c r="A80" s="406" t="s">
        <v>257</v>
      </c>
      <c r="B80" s="24">
        <v>10</v>
      </c>
      <c r="C80" s="24">
        <v>4</v>
      </c>
      <c r="D80" s="24">
        <v>226</v>
      </c>
      <c r="E80" s="24">
        <v>174</v>
      </c>
      <c r="F80" s="24">
        <v>3</v>
      </c>
      <c r="G80" s="24">
        <v>1</v>
      </c>
      <c r="H80" s="24">
        <v>2</v>
      </c>
      <c r="I80" s="24">
        <v>5</v>
      </c>
      <c r="J80" s="24">
        <v>19</v>
      </c>
      <c r="K80" s="24">
        <v>72</v>
      </c>
      <c r="L80" s="24">
        <v>3</v>
      </c>
      <c r="M80" s="24">
        <v>0</v>
      </c>
      <c r="N80" s="24">
        <v>0</v>
      </c>
      <c r="O80" s="24">
        <v>0</v>
      </c>
      <c r="P80" s="24">
        <v>519</v>
      </c>
      <c r="Q80" s="4"/>
    </row>
    <row r="81" spans="1:17" ht="14.5" customHeight="1" x14ac:dyDescent="0.35">
      <c r="A81" s="395" t="s">
        <v>260</v>
      </c>
      <c r="B81" s="407"/>
      <c r="C81" s="407"/>
      <c r="D81" s="407"/>
      <c r="E81" s="407"/>
      <c r="F81" s="407"/>
      <c r="G81" s="407"/>
      <c r="H81" s="407"/>
      <c r="I81" s="407"/>
      <c r="J81" s="407"/>
      <c r="K81" s="407"/>
      <c r="L81" s="407"/>
      <c r="M81" s="407"/>
      <c r="N81" s="407"/>
      <c r="O81" s="407"/>
      <c r="P81" s="408"/>
      <c r="Q81" s="4"/>
    </row>
    <row r="82" spans="1:17" ht="14.5" customHeight="1" x14ac:dyDescent="0.35">
      <c r="A82" s="400" t="s">
        <v>264</v>
      </c>
      <c r="B82" s="409"/>
      <c r="C82" s="409"/>
      <c r="D82" s="409"/>
      <c r="E82" s="409"/>
      <c r="F82" s="409"/>
      <c r="G82" s="409"/>
      <c r="H82" s="409"/>
      <c r="I82" s="409"/>
      <c r="J82" s="409"/>
      <c r="K82" s="409"/>
      <c r="L82" s="409"/>
      <c r="M82" s="409"/>
      <c r="N82" s="409"/>
      <c r="O82" s="409"/>
      <c r="P82" s="410"/>
      <c r="Q82" s="4"/>
    </row>
    <row r="83" spans="1:17" ht="14.5" customHeight="1" x14ac:dyDescent="0.35">
      <c r="A83" s="16" t="s">
        <v>246</v>
      </c>
      <c r="B83" s="24">
        <v>0</v>
      </c>
      <c r="C83" s="24">
        <v>0</v>
      </c>
      <c r="D83" s="24">
        <v>0</v>
      </c>
      <c r="E83" s="24">
        <v>0</v>
      </c>
      <c r="F83" s="24">
        <v>0</v>
      </c>
      <c r="G83" s="24">
        <v>0</v>
      </c>
      <c r="H83" s="24">
        <v>0</v>
      </c>
      <c r="I83" s="24">
        <v>0</v>
      </c>
      <c r="J83" s="24">
        <v>0</v>
      </c>
      <c r="K83" s="24">
        <v>0</v>
      </c>
      <c r="L83" s="24">
        <v>0</v>
      </c>
      <c r="M83" s="24">
        <v>0</v>
      </c>
      <c r="N83" s="24">
        <v>0</v>
      </c>
      <c r="O83" s="24">
        <v>0</v>
      </c>
      <c r="P83" s="24">
        <v>0</v>
      </c>
      <c r="Q83" s="4"/>
    </row>
    <row r="84" spans="1:17" ht="14.5" customHeight="1" x14ac:dyDescent="0.35">
      <c r="A84" s="16" t="s">
        <v>247</v>
      </c>
      <c r="B84" s="24">
        <v>1</v>
      </c>
      <c r="C84" s="24">
        <v>0</v>
      </c>
      <c r="D84" s="24">
        <v>21</v>
      </c>
      <c r="E84" s="24">
        <v>3</v>
      </c>
      <c r="F84" s="24">
        <v>1</v>
      </c>
      <c r="G84" s="24">
        <v>0</v>
      </c>
      <c r="H84" s="24">
        <v>0</v>
      </c>
      <c r="I84" s="24">
        <v>0</v>
      </c>
      <c r="J84" s="24">
        <v>3</v>
      </c>
      <c r="K84" s="24">
        <v>1</v>
      </c>
      <c r="L84" s="24">
        <v>1</v>
      </c>
      <c r="M84" s="24">
        <v>0</v>
      </c>
      <c r="N84" s="24">
        <v>0</v>
      </c>
      <c r="O84" s="24">
        <v>1</v>
      </c>
      <c r="P84" s="24">
        <v>32</v>
      </c>
      <c r="Q84" s="4"/>
    </row>
    <row r="85" spans="1:17" ht="14.5" customHeight="1" x14ac:dyDescent="0.35">
      <c r="A85" s="16" t="s">
        <v>248</v>
      </c>
      <c r="B85" s="24">
        <v>2</v>
      </c>
      <c r="C85" s="24">
        <v>1</v>
      </c>
      <c r="D85" s="24">
        <v>28</v>
      </c>
      <c r="E85" s="24">
        <v>4</v>
      </c>
      <c r="F85" s="24">
        <v>1</v>
      </c>
      <c r="G85" s="24">
        <v>0</v>
      </c>
      <c r="H85" s="24">
        <v>0</v>
      </c>
      <c r="I85" s="24">
        <v>1</v>
      </c>
      <c r="J85" s="24">
        <v>15</v>
      </c>
      <c r="K85" s="24">
        <v>5</v>
      </c>
      <c r="L85" s="24">
        <v>2</v>
      </c>
      <c r="M85" s="24">
        <v>0</v>
      </c>
      <c r="N85" s="24">
        <v>0</v>
      </c>
      <c r="O85" s="24">
        <v>0</v>
      </c>
      <c r="P85" s="24">
        <v>59</v>
      </c>
      <c r="Q85" s="4"/>
    </row>
    <row r="86" spans="1:17" ht="14.5" customHeight="1" x14ac:dyDescent="0.35">
      <c r="A86" s="16" t="s">
        <v>249</v>
      </c>
      <c r="B86" s="24">
        <v>0</v>
      </c>
      <c r="C86" s="24">
        <v>0</v>
      </c>
      <c r="D86" s="24">
        <v>0</v>
      </c>
      <c r="E86" s="24">
        <v>0</v>
      </c>
      <c r="F86" s="24">
        <v>0</v>
      </c>
      <c r="G86" s="24">
        <v>0</v>
      </c>
      <c r="H86" s="24">
        <v>0</v>
      </c>
      <c r="I86" s="24">
        <v>0</v>
      </c>
      <c r="J86" s="24">
        <v>0</v>
      </c>
      <c r="K86" s="24">
        <v>0</v>
      </c>
      <c r="L86" s="24">
        <v>0</v>
      </c>
      <c r="M86" s="24">
        <v>0</v>
      </c>
      <c r="N86" s="24">
        <v>0</v>
      </c>
      <c r="O86" s="24">
        <v>0</v>
      </c>
      <c r="P86" s="24">
        <v>0</v>
      </c>
      <c r="Q86" s="4"/>
    </row>
    <row r="87" spans="1:17" ht="14.5" customHeight="1" x14ac:dyDescent="0.35">
      <c r="A87" s="16" t="s">
        <v>250</v>
      </c>
      <c r="B87" s="24">
        <v>0</v>
      </c>
      <c r="C87" s="24">
        <v>0</v>
      </c>
      <c r="D87" s="24">
        <v>0</v>
      </c>
      <c r="E87" s="24">
        <v>0</v>
      </c>
      <c r="F87" s="24">
        <v>0</v>
      </c>
      <c r="G87" s="24">
        <v>0</v>
      </c>
      <c r="H87" s="24">
        <v>0</v>
      </c>
      <c r="I87" s="24">
        <v>0</v>
      </c>
      <c r="J87" s="24">
        <v>0</v>
      </c>
      <c r="K87" s="24">
        <v>0</v>
      </c>
      <c r="L87" s="24">
        <v>0</v>
      </c>
      <c r="M87" s="24">
        <v>0</v>
      </c>
      <c r="N87" s="24">
        <v>0</v>
      </c>
      <c r="O87" s="24">
        <v>0</v>
      </c>
      <c r="P87" s="24">
        <v>0</v>
      </c>
      <c r="Q87" s="4"/>
    </row>
    <row r="88" spans="1:17" ht="14.5" customHeight="1" x14ac:dyDescent="0.35">
      <c r="A88" s="16" t="s">
        <v>251</v>
      </c>
      <c r="B88" s="24">
        <v>0</v>
      </c>
      <c r="C88" s="24">
        <v>0</v>
      </c>
      <c r="D88" s="24">
        <v>0</v>
      </c>
      <c r="E88" s="24">
        <v>0</v>
      </c>
      <c r="F88" s="24">
        <v>0</v>
      </c>
      <c r="G88" s="24">
        <v>0</v>
      </c>
      <c r="H88" s="24">
        <v>0</v>
      </c>
      <c r="I88" s="24">
        <v>0</v>
      </c>
      <c r="J88" s="24">
        <v>3</v>
      </c>
      <c r="K88" s="24">
        <v>0</v>
      </c>
      <c r="L88" s="24">
        <v>0</v>
      </c>
      <c r="M88" s="24">
        <v>0</v>
      </c>
      <c r="N88" s="24">
        <v>0</v>
      </c>
      <c r="O88" s="24">
        <v>0</v>
      </c>
      <c r="P88" s="24">
        <v>3</v>
      </c>
      <c r="Q88" s="4"/>
    </row>
    <row r="89" spans="1:17" ht="14.5" customHeight="1" x14ac:dyDescent="0.35">
      <c r="A89" s="16" t="s">
        <v>252</v>
      </c>
      <c r="B89" s="24">
        <v>5</v>
      </c>
      <c r="C89" s="24">
        <v>0</v>
      </c>
      <c r="D89" s="24">
        <v>159</v>
      </c>
      <c r="E89" s="24">
        <v>9</v>
      </c>
      <c r="F89" s="24">
        <v>4</v>
      </c>
      <c r="G89" s="24">
        <v>0</v>
      </c>
      <c r="H89" s="24">
        <v>0</v>
      </c>
      <c r="I89" s="24">
        <v>2</v>
      </c>
      <c r="J89" s="24">
        <v>2</v>
      </c>
      <c r="K89" s="24">
        <v>0</v>
      </c>
      <c r="L89" s="24">
        <v>0</v>
      </c>
      <c r="M89" s="24">
        <v>0</v>
      </c>
      <c r="N89" s="24">
        <v>0</v>
      </c>
      <c r="O89" s="24">
        <v>0</v>
      </c>
      <c r="P89" s="24">
        <v>181</v>
      </c>
      <c r="Q89" s="4"/>
    </row>
    <row r="90" spans="1:17" ht="14.5" customHeight="1" x14ac:dyDescent="0.35">
      <c r="A90" s="16" t="s">
        <v>253</v>
      </c>
      <c r="B90" s="24">
        <v>4</v>
      </c>
      <c r="C90" s="24">
        <v>0</v>
      </c>
      <c r="D90" s="24">
        <v>90</v>
      </c>
      <c r="E90" s="24">
        <v>60</v>
      </c>
      <c r="F90" s="24">
        <v>2</v>
      </c>
      <c r="G90" s="24">
        <v>0</v>
      </c>
      <c r="H90" s="24">
        <v>1</v>
      </c>
      <c r="I90" s="24">
        <v>3</v>
      </c>
      <c r="J90" s="24">
        <v>35</v>
      </c>
      <c r="K90" s="24">
        <v>13</v>
      </c>
      <c r="L90" s="24">
        <v>0</v>
      </c>
      <c r="M90" s="24">
        <v>0</v>
      </c>
      <c r="N90" s="24">
        <v>0</v>
      </c>
      <c r="O90" s="24">
        <v>0</v>
      </c>
      <c r="P90" s="24">
        <v>208</v>
      </c>
      <c r="Q90" s="4"/>
    </row>
    <row r="91" spans="1:17" ht="14.5" customHeight="1" x14ac:dyDescent="0.35">
      <c r="A91" s="16" t="s">
        <v>254</v>
      </c>
      <c r="B91" s="24">
        <v>0</v>
      </c>
      <c r="C91" s="24">
        <v>0</v>
      </c>
      <c r="D91" s="24">
        <v>0</v>
      </c>
      <c r="E91" s="24">
        <v>0</v>
      </c>
      <c r="F91" s="24">
        <v>0</v>
      </c>
      <c r="G91" s="24">
        <v>0</v>
      </c>
      <c r="H91" s="24">
        <v>0</v>
      </c>
      <c r="I91" s="24">
        <v>0</v>
      </c>
      <c r="J91" s="24">
        <v>0</v>
      </c>
      <c r="K91" s="24">
        <v>0</v>
      </c>
      <c r="L91" s="24">
        <v>0</v>
      </c>
      <c r="M91" s="24">
        <v>0</v>
      </c>
      <c r="N91" s="24">
        <v>0</v>
      </c>
      <c r="O91" s="24">
        <v>0</v>
      </c>
      <c r="P91" s="24">
        <v>0</v>
      </c>
      <c r="Q91" s="4"/>
    </row>
    <row r="92" spans="1:17" ht="14.5" customHeight="1" x14ac:dyDescent="0.35">
      <c r="A92" s="16" t="s">
        <v>255</v>
      </c>
      <c r="B92" s="24">
        <v>0</v>
      </c>
      <c r="C92" s="24">
        <v>0</v>
      </c>
      <c r="D92" s="24">
        <v>0</v>
      </c>
      <c r="E92" s="24">
        <v>0</v>
      </c>
      <c r="F92" s="24">
        <v>0</v>
      </c>
      <c r="G92" s="24">
        <v>0</v>
      </c>
      <c r="H92" s="24">
        <v>0</v>
      </c>
      <c r="I92" s="24">
        <v>0</v>
      </c>
      <c r="J92" s="24">
        <v>0</v>
      </c>
      <c r="K92" s="24">
        <v>0</v>
      </c>
      <c r="L92" s="24">
        <v>0</v>
      </c>
      <c r="M92" s="24">
        <v>0</v>
      </c>
      <c r="N92" s="24">
        <v>0</v>
      </c>
      <c r="O92" s="24">
        <v>0</v>
      </c>
      <c r="P92" s="24">
        <v>0</v>
      </c>
      <c r="Q92" s="4"/>
    </row>
    <row r="93" spans="1:17" ht="14.5" customHeight="1" x14ac:dyDescent="0.35">
      <c r="A93" s="405" t="s">
        <v>256</v>
      </c>
      <c r="B93" s="209">
        <v>12</v>
      </c>
      <c r="C93" s="209">
        <v>1</v>
      </c>
      <c r="D93" s="209">
        <v>298</v>
      </c>
      <c r="E93" s="209">
        <v>76</v>
      </c>
      <c r="F93" s="209">
        <v>8</v>
      </c>
      <c r="G93" s="209">
        <v>0</v>
      </c>
      <c r="H93" s="209">
        <v>1</v>
      </c>
      <c r="I93" s="209">
        <v>6</v>
      </c>
      <c r="J93" s="209">
        <v>58</v>
      </c>
      <c r="K93" s="209">
        <v>19</v>
      </c>
      <c r="L93" s="209">
        <v>3</v>
      </c>
      <c r="M93" s="209">
        <v>0</v>
      </c>
      <c r="N93" s="209">
        <v>0</v>
      </c>
      <c r="O93" s="209">
        <v>1</v>
      </c>
      <c r="P93" s="209">
        <v>483</v>
      </c>
      <c r="Q93" s="4"/>
    </row>
    <row r="94" spans="1:17" ht="14.5" customHeight="1" x14ac:dyDescent="0.35">
      <c r="A94" s="406" t="s">
        <v>257</v>
      </c>
      <c r="B94" s="24">
        <v>12</v>
      </c>
      <c r="C94" s="24">
        <v>1</v>
      </c>
      <c r="D94" s="24">
        <v>287</v>
      </c>
      <c r="E94" s="24">
        <v>79</v>
      </c>
      <c r="F94" s="24">
        <v>8</v>
      </c>
      <c r="G94" s="24">
        <v>0</v>
      </c>
      <c r="H94" s="24">
        <v>1</v>
      </c>
      <c r="I94" s="24">
        <v>5</v>
      </c>
      <c r="J94" s="24">
        <v>57</v>
      </c>
      <c r="K94" s="24">
        <v>18</v>
      </c>
      <c r="L94" s="24">
        <v>4</v>
      </c>
      <c r="M94" s="24">
        <v>0</v>
      </c>
      <c r="N94" s="24">
        <v>0</v>
      </c>
      <c r="O94" s="24">
        <v>1</v>
      </c>
      <c r="P94" s="24">
        <v>473</v>
      </c>
      <c r="Q94" s="4"/>
    </row>
    <row r="95" spans="1:17" ht="14.5" customHeight="1" x14ac:dyDescent="0.35">
      <c r="A95" s="395" t="s">
        <v>260</v>
      </c>
      <c r="B95" s="407"/>
      <c r="C95" s="407"/>
      <c r="D95" s="407"/>
      <c r="E95" s="407"/>
      <c r="F95" s="407"/>
      <c r="G95" s="407"/>
      <c r="H95" s="407"/>
      <c r="I95" s="407"/>
      <c r="J95" s="407"/>
      <c r="K95" s="407"/>
      <c r="L95" s="407"/>
      <c r="M95" s="407"/>
      <c r="N95" s="407"/>
      <c r="O95" s="407"/>
      <c r="P95" s="408"/>
      <c r="Q95" s="4"/>
    </row>
    <row r="96" spans="1:17" ht="14.5" customHeight="1" x14ac:dyDescent="0.35">
      <c r="A96" s="400" t="s">
        <v>265</v>
      </c>
      <c r="B96" s="409"/>
      <c r="C96" s="409"/>
      <c r="D96" s="409"/>
      <c r="E96" s="409"/>
      <c r="F96" s="409"/>
      <c r="G96" s="409"/>
      <c r="H96" s="409"/>
      <c r="I96" s="409"/>
      <c r="J96" s="409"/>
      <c r="K96" s="409"/>
      <c r="L96" s="409"/>
      <c r="M96" s="409"/>
      <c r="N96" s="409"/>
      <c r="O96" s="409"/>
      <c r="P96" s="410"/>
      <c r="Q96" s="4"/>
    </row>
    <row r="97" spans="1:17" ht="14.5" customHeight="1" x14ac:dyDescent="0.35">
      <c r="A97" s="16" t="s">
        <v>246</v>
      </c>
      <c r="B97" s="24">
        <v>0</v>
      </c>
      <c r="C97" s="24">
        <v>0</v>
      </c>
      <c r="D97" s="24">
        <v>0</v>
      </c>
      <c r="E97" s="24">
        <v>0</v>
      </c>
      <c r="F97" s="24">
        <v>0</v>
      </c>
      <c r="G97" s="24">
        <v>0</v>
      </c>
      <c r="H97" s="24">
        <v>0</v>
      </c>
      <c r="I97" s="24">
        <v>0</v>
      </c>
      <c r="J97" s="24">
        <v>0</v>
      </c>
      <c r="K97" s="24">
        <v>0</v>
      </c>
      <c r="L97" s="24">
        <v>0</v>
      </c>
      <c r="M97" s="24">
        <v>0</v>
      </c>
      <c r="N97" s="24">
        <v>0</v>
      </c>
      <c r="O97" s="24">
        <v>0</v>
      </c>
      <c r="P97" s="24">
        <v>0</v>
      </c>
      <c r="Q97" s="4"/>
    </row>
    <row r="98" spans="1:17" ht="14.5" customHeight="1" x14ac:dyDescent="0.35">
      <c r="A98" s="16" t="s">
        <v>247</v>
      </c>
      <c r="B98" s="24">
        <v>0</v>
      </c>
      <c r="C98" s="24">
        <v>0</v>
      </c>
      <c r="D98" s="24">
        <v>5</v>
      </c>
      <c r="E98" s="24">
        <v>0</v>
      </c>
      <c r="F98" s="24">
        <v>0</v>
      </c>
      <c r="G98" s="24">
        <v>1</v>
      </c>
      <c r="H98" s="24">
        <v>0</v>
      </c>
      <c r="I98" s="24">
        <v>0</v>
      </c>
      <c r="J98" s="24">
        <v>1</v>
      </c>
      <c r="K98" s="24">
        <v>0</v>
      </c>
      <c r="L98" s="24">
        <v>0</v>
      </c>
      <c r="M98" s="24">
        <v>0</v>
      </c>
      <c r="N98" s="24">
        <v>0</v>
      </c>
      <c r="O98" s="24">
        <v>0</v>
      </c>
      <c r="P98" s="24">
        <v>7</v>
      </c>
      <c r="Q98" s="4"/>
    </row>
    <row r="99" spans="1:17" ht="14.5" customHeight="1" x14ac:dyDescent="0.35">
      <c r="A99" s="16" t="s">
        <v>248</v>
      </c>
      <c r="B99" s="24">
        <v>0</v>
      </c>
      <c r="C99" s="24">
        <v>0</v>
      </c>
      <c r="D99" s="24">
        <v>8</v>
      </c>
      <c r="E99" s="24">
        <v>0</v>
      </c>
      <c r="F99" s="24">
        <v>0</v>
      </c>
      <c r="G99" s="24">
        <v>0</v>
      </c>
      <c r="H99" s="24">
        <v>0</v>
      </c>
      <c r="I99" s="24">
        <v>0</v>
      </c>
      <c r="J99" s="24">
        <v>9</v>
      </c>
      <c r="K99" s="24">
        <v>1</v>
      </c>
      <c r="L99" s="24">
        <v>0</v>
      </c>
      <c r="M99" s="24">
        <v>0</v>
      </c>
      <c r="N99" s="24">
        <v>0</v>
      </c>
      <c r="O99" s="24">
        <v>0</v>
      </c>
      <c r="P99" s="24">
        <v>18</v>
      </c>
      <c r="Q99" s="4"/>
    </row>
    <row r="100" spans="1:17" ht="14.5" customHeight="1" x14ac:dyDescent="0.35">
      <c r="A100" s="16" t="s">
        <v>249</v>
      </c>
      <c r="B100" s="24">
        <v>0</v>
      </c>
      <c r="C100" s="24">
        <v>0</v>
      </c>
      <c r="D100" s="24">
        <v>24</v>
      </c>
      <c r="E100" s="24">
        <v>0</v>
      </c>
      <c r="F100" s="24">
        <v>0</v>
      </c>
      <c r="G100" s="24">
        <v>0</v>
      </c>
      <c r="H100" s="24">
        <v>0</v>
      </c>
      <c r="I100" s="24">
        <v>0</v>
      </c>
      <c r="J100" s="24">
        <v>0</v>
      </c>
      <c r="K100" s="24">
        <v>0</v>
      </c>
      <c r="L100" s="24">
        <v>0</v>
      </c>
      <c r="M100" s="24">
        <v>0</v>
      </c>
      <c r="N100" s="24">
        <v>0</v>
      </c>
      <c r="O100" s="24">
        <v>0</v>
      </c>
      <c r="P100" s="24">
        <v>24</v>
      </c>
      <c r="Q100" s="4"/>
    </row>
    <row r="101" spans="1:17" ht="14.5" customHeight="1" x14ac:dyDescent="0.35">
      <c r="A101" s="16" t="s">
        <v>250</v>
      </c>
      <c r="B101" s="24">
        <v>0</v>
      </c>
      <c r="C101" s="24">
        <v>0</v>
      </c>
      <c r="D101" s="24">
        <v>0</v>
      </c>
      <c r="E101" s="24">
        <v>0</v>
      </c>
      <c r="F101" s="24">
        <v>0</v>
      </c>
      <c r="G101" s="24">
        <v>0</v>
      </c>
      <c r="H101" s="24">
        <v>0</v>
      </c>
      <c r="I101" s="24">
        <v>0</v>
      </c>
      <c r="J101" s="24">
        <v>0</v>
      </c>
      <c r="K101" s="24">
        <v>0</v>
      </c>
      <c r="L101" s="24">
        <v>0</v>
      </c>
      <c r="M101" s="24">
        <v>0</v>
      </c>
      <c r="N101" s="24">
        <v>0</v>
      </c>
      <c r="O101" s="24">
        <v>0</v>
      </c>
      <c r="P101" s="24">
        <v>0</v>
      </c>
      <c r="Q101" s="4"/>
    </row>
    <row r="102" spans="1:17" ht="14.5" customHeight="1" x14ac:dyDescent="0.35">
      <c r="A102" s="16" t="s">
        <v>251</v>
      </c>
      <c r="B102" s="24">
        <v>0</v>
      </c>
      <c r="C102" s="24">
        <v>0</v>
      </c>
      <c r="D102" s="24">
        <v>0</v>
      </c>
      <c r="E102" s="24">
        <v>0</v>
      </c>
      <c r="F102" s="24">
        <v>0</v>
      </c>
      <c r="G102" s="24">
        <v>0</v>
      </c>
      <c r="H102" s="24">
        <v>0</v>
      </c>
      <c r="I102" s="24">
        <v>0</v>
      </c>
      <c r="J102" s="24">
        <v>1</v>
      </c>
      <c r="K102" s="24">
        <v>0</v>
      </c>
      <c r="L102" s="24">
        <v>0</v>
      </c>
      <c r="M102" s="24">
        <v>0</v>
      </c>
      <c r="N102" s="24">
        <v>0</v>
      </c>
      <c r="O102" s="24">
        <v>0</v>
      </c>
      <c r="P102" s="24">
        <v>1</v>
      </c>
      <c r="Q102" s="4"/>
    </row>
    <row r="103" spans="1:17" ht="14.5" customHeight="1" x14ac:dyDescent="0.35">
      <c r="A103" s="16" t="s">
        <v>252</v>
      </c>
      <c r="B103" s="24">
        <v>0</v>
      </c>
      <c r="C103" s="24">
        <v>0</v>
      </c>
      <c r="D103" s="24">
        <v>3</v>
      </c>
      <c r="E103" s="24">
        <v>0</v>
      </c>
      <c r="F103" s="24">
        <v>0</v>
      </c>
      <c r="G103" s="24">
        <v>0</v>
      </c>
      <c r="H103" s="24">
        <v>0</v>
      </c>
      <c r="I103" s="24">
        <v>0</v>
      </c>
      <c r="J103" s="24">
        <v>0</v>
      </c>
      <c r="K103" s="24">
        <v>0</v>
      </c>
      <c r="L103" s="24">
        <v>0</v>
      </c>
      <c r="M103" s="24">
        <v>0</v>
      </c>
      <c r="N103" s="24">
        <v>0</v>
      </c>
      <c r="O103" s="24">
        <v>0</v>
      </c>
      <c r="P103" s="24">
        <v>3</v>
      </c>
      <c r="Q103" s="4"/>
    </row>
    <row r="104" spans="1:17" ht="14.5" customHeight="1" x14ac:dyDescent="0.35">
      <c r="A104" s="16" t="s">
        <v>253</v>
      </c>
      <c r="B104" s="24">
        <v>0</v>
      </c>
      <c r="C104" s="24">
        <v>0</v>
      </c>
      <c r="D104" s="24">
        <v>2</v>
      </c>
      <c r="E104" s="24">
        <v>0</v>
      </c>
      <c r="F104" s="24">
        <v>0</v>
      </c>
      <c r="G104" s="24">
        <v>0</v>
      </c>
      <c r="H104" s="24">
        <v>0</v>
      </c>
      <c r="I104" s="24">
        <v>0</v>
      </c>
      <c r="J104" s="24">
        <v>0</v>
      </c>
      <c r="K104" s="24">
        <v>0</v>
      </c>
      <c r="L104" s="24">
        <v>0</v>
      </c>
      <c r="M104" s="24">
        <v>0</v>
      </c>
      <c r="N104" s="24">
        <v>0</v>
      </c>
      <c r="O104" s="24">
        <v>0</v>
      </c>
      <c r="P104" s="24">
        <v>2</v>
      </c>
      <c r="Q104" s="4"/>
    </row>
    <row r="105" spans="1:17" ht="14.5" customHeight="1" x14ac:dyDescent="0.35">
      <c r="A105" s="16" t="s">
        <v>254</v>
      </c>
      <c r="B105" s="24">
        <v>0</v>
      </c>
      <c r="C105" s="24">
        <v>0</v>
      </c>
      <c r="D105" s="24">
        <v>0</v>
      </c>
      <c r="E105" s="24">
        <v>0</v>
      </c>
      <c r="F105" s="24">
        <v>0</v>
      </c>
      <c r="G105" s="24">
        <v>0</v>
      </c>
      <c r="H105" s="24">
        <v>0</v>
      </c>
      <c r="I105" s="24">
        <v>0</v>
      </c>
      <c r="J105" s="24">
        <v>0</v>
      </c>
      <c r="K105" s="24">
        <v>0</v>
      </c>
      <c r="L105" s="24">
        <v>0</v>
      </c>
      <c r="M105" s="24">
        <v>0</v>
      </c>
      <c r="N105" s="24">
        <v>0</v>
      </c>
      <c r="O105" s="24">
        <v>0</v>
      </c>
      <c r="P105" s="24">
        <v>0</v>
      </c>
      <c r="Q105" s="4"/>
    </row>
    <row r="106" spans="1:17" ht="14.5" customHeight="1" x14ac:dyDescent="0.35">
      <c r="A106" s="16" t="s">
        <v>255</v>
      </c>
      <c r="B106" s="24">
        <v>0</v>
      </c>
      <c r="C106" s="24">
        <v>0</v>
      </c>
      <c r="D106" s="24">
        <v>0</v>
      </c>
      <c r="E106" s="24">
        <v>0</v>
      </c>
      <c r="F106" s="24">
        <v>0</v>
      </c>
      <c r="G106" s="24">
        <v>0</v>
      </c>
      <c r="H106" s="24">
        <v>0</v>
      </c>
      <c r="I106" s="24">
        <v>0</v>
      </c>
      <c r="J106" s="24">
        <v>2</v>
      </c>
      <c r="K106" s="24">
        <v>0</v>
      </c>
      <c r="L106" s="24">
        <v>0</v>
      </c>
      <c r="M106" s="24">
        <v>0</v>
      </c>
      <c r="N106" s="24">
        <v>0</v>
      </c>
      <c r="O106" s="24">
        <v>0</v>
      </c>
      <c r="P106" s="24">
        <v>2</v>
      </c>
      <c r="Q106" s="4"/>
    </row>
    <row r="107" spans="1:17" ht="14.5" customHeight="1" x14ac:dyDescent="0.35">
      <c r="A107" s="405" t="s">
        <v>256</v>
      </c>
      <c r="B107" s="209">
        <v>0</v>
      </c>
      <c r="C107" s="209">
        <v>0</v>
      </c>
      <c r="D107" s="209">
        <v>42</v>
      </c>
      <c r="E107" s="209">
        <v>0</v>
      </c>
      <c r="F107" s="209">
        <v>0</v>
      </c>
      <c r="G107" s="209">
        <v>1</v>
      </c>
      <c r="H107" s="209">
        <v>0</v>
      </c>
      <c r="I107" s="209">
        <v>0</v>
      </c>
      <c r="J107" s="209">
        <v>13</v>
      </c>
      <c r="K107" s="209">
        <v>1</v>
      </c>
      <c r="L107" s="209">
        <v>0</v>
      </c>
      <c r="M107" s="209">
        <v>0</v>
      </c>
      <c r="N107" s="209">
        <v>0</v>
      </c>
      <c r="O107" s="209">
        <v>0</v>
      </c>
      <c r="P107" s="209">
        <v>57</v>
      </c>
      <c r="Q107" s="4"/>
    </row>
    <row r="108" spans="1:17" ht="14.5" customHeight="1" x14ac:dyDescent="0.35">
      <c r="A108" s="406" t="s">
        <v>257</v>
      </c>
      <c r="B108" s="24">
        <v>0</v>
      </c>
      <c r="C108" s="24">
        <v>0</v>
      </c>
      <c r="D108" s="24">
        <v>48</v>
      </c>
      <c r="E108" s="24">
        <v>0</v>
      </c>
      <c r="F108" s="24">
        <v>0</v>
      </c>
      <c r="G108" s="24">
        <v>1</v>
      </c>
      <c r="H108" s="24">
        <v>0</v>
      </c>
      <c r="I108" s="24">
        <v>0</v>
      </c>
      <c r="J108" s="24">
        <v>17</v>
      </c>
      <c r="K108" s="24">
        <v>1</v>
      </c>
      <c r="L108" s="24">
        <v>0</v>
      </c>
      <c r="M108" s="24">
        <v>0</v>
      </c>
      <c r="N108" s="24">
        <v>0</v>
      </c>
      <c r="O108" s="24">
        <v>2</v>
      </c>
      <c r="P108" s="24">
        <v>69</v>
      </c>
      <c r="Q108" s="4"/>
    </row>
    <row r="109" spans="1:17" ht="14.5" customHeight="1" x14ac:dyDescent="0.35">
      <c r="A109" s="395" t="s">
        <v>260</v>
      </c>
      <c r="B109" s="407"/>
      <c r="C109" s="407"/>
      <c r="D109" s="407"/>
      <c r="E109" s="407"/>
      <c r="F109" s="407"/>
      <c r="G109" s="407"/>
      <c r="H109" s="407"/>
      <c r="I109" s="407"/>
      <c r="J109" s="407"/>
      <c r="K109" s="407"/>
      <c r="L109" s="407"/>
      <c r="M109" s="407"/>
      <c r="N109" s="407"/>
      <c r="O109" s="407"/>
      <c r="P109" s="408"/>
      <c r="Q109" s="4"/>
    </row>
    <row r="110" spans="1:17" ht="14.5" customHeight="1" x14ac:dyDescent="0.35">
      <c r="A110" s="400" t="s">
        <v>266</v>
      </c>
      <c r="B110" s="409"/>
      <c r="C110" s="409"/>
      <c r="D110" s="409"/>
      <c r="E110" s="409"/>
      <c r="F110" s="409"/>
      <c r="G110" s="409"/>
      <c r="H110" s="409"/>
      <c r="I110" s="409"/>
      <c r="J110" s="409"/>
      <c r="K110" s="409"/>
      <c r="L110" s="409"/>
      <c r="M110" s="409"/>
      <c r="N110" s="409"/>
      <c r="O110" s="409"/>
      <c r="P110" s="410"/>
      <c r="Q110" s="4"/>
    </row>
    <row r="111" spans="1:17" ht="14.5" customHeight="1" x14ac:dyDescent="0.35">
      <c r="A111" s="16" t="s">
        <v>246</v>
      </c>
      <c r="B111" s="24">
        <v>0</v>
      </c>
      <c r="C111" s="24">
        <v>0</v>
      </c>
      <c r="D111" s="24">
        <v>1</v>
      </c>
      <c r="E111" s="24">
        <v>0</v>
      </c>
      <c r="F111" s="24">
        <v>0</v>
      </c>
      <c r="G111" s="24">
        <v>0</v>
      </c>
      <c r="H111" s="24">
        <v>0</v>
      </c>
      <c r="I111" s="24">
        <v>0</v>
      </c>
      <c r="J111" s="24">
        <v>0</v>
      </c>
      <c r="K111" s="24">
        <v>0</v>
      </c>
      <c r="L111" s="24">
        <v>0</v>
      </c>
      <c r="M111" s="24">
        <v>0</v>
      </c>
      <c r="N111" s="24">
        <v>0</v>
      </c>
      <c r="O111" s="24">
        <v>0</v>
      </c>
      <c r="P111" s="24">
        <v>1</v>
      </c>
      <c r="Q111" s="4"/>
    </row>
    <row r="112" spans="1:17" ht="14.5" customHeight="1" x14ac:dyDescent="0.35">
      <c r="A112" s="16" t="s">
        <v>247</v>
      </c>
      <c r="B112" s="24">
        <v>6</v>
      </c>
      <c r="C112" s="24">
        <v>0</v>
      </c>
      <c r="D112" s="24">
        <v>33</v>
      </c>
      <c r="E112" s="24">
        <v>3</v>
      </c>
      <c r="F112" s="24">
        <v>0</v>
      </c>
      <c r="G112" s="24">
        <v>0</v>
      </c>
      <c r="H112" s="24">
        <v>0</v>
      </c>
      <c r="I112" s="24">
        <v>0</v>
      </c>
      <c r="J112" s="24">
        <v>8</v>
      </c>
      <c r="K112" s="24">
        <v>0</v>
      </c>
      <c r="L112" s="24">
        <v>0</v>
      </c>
      <c r="M112" s="24">
        <v>0</v>
      </c>
      <c r="N112" s="24">
        <v>0</v>
      </c>
      <c r="O112" s="24">
        <v>1</v>
      </c>
      <c r="P112" s="24">
        <v>51</v>
      </c>
      <c r="Q112" s="4"/>
    </row>
    <row r="113" spans="1:17" ht="14.5" customHeight="1" x14ac:dyDescent="0.35">
      <c r="A113" s="16" t="s">
        <v>248</v>
      </c>
      <c r="B113" s="24">
        <v>3</v>
      </c>
      <c r="C113" s="24">
        <v>2</v>
      </c>
      <c r="D113" s="24">
        <v>17</v>
      </c>
      <c r="E113" s="24">
        <v>0</v>
      </c>
      <c r="F113" s="24">
        <v>0</v>
      </c>
      <c r="G113" s="24">
        <v>0</v>
      </c>
      <c r="H113" s="24">
        <v>0</v>
      </c>
      <c r="I113" s="24">
        <v>1</v>
      </c>
      <c r="J113" s="24">
        <v>19</v>
      </c>
      <c r="K113" s="24">
        <v>0</v>
      </c>
      <c r="L113" s="24">
        <v>1</v>
      </c>
      <c r="M113" s="24">
        <v>0</v>
      </c>
      <c r="N113" s="24">
        <v>0</v>
      </c>
      <c r="O113" s="24">
        <v>0</v>
      </c>
      <c r="P113" s="24">
        <v>43</v>
      </c>
      <c r="Q113" s="4"/>
    </row>
    <row r="114" spans="1:17" ht="14.5" customHeight="1" x14ac:dyDescent="0.35">
      <c r="A114" s="16" t="s">
        <v>249</v>
      </c>
      <c r="B114" s="24">
        <v>0</v>
      </c>
      <c r="C114" s="24">
        <v>0</v>
      </c>
      <c r="D114" s="24">
        <v>3</v>
      </c>
      <c r="E114" s="24">
        <v>0</v>
      </c>
      <c r="F114" s="24">
        <v>0</v>
      </c>
      <c r="G114" s="24">
        <v>0</v>
      </c>
      <c r="H114" s="24">
        <v>0</v>
      </c>
      <c r="I114" s="24">
        <v>1</v>
      </c>
      <c r="J114" s="24">
        <v>0</v>
      </c>
      <c r="K114" s="24">
        <v>0</v>
      </c>
      <c r="L114" s="24">
        <v>0</v>
      </c>
      <c r="M114" s="24">
        <v>0</v>
      </c>
      <c r="N114" s="24">
        <v>0</v>
      </c>
      <c r="O114" s="24">
        <v>0</v>
      </c>
      <c r="P114" s="24">
        <v>4</v>
      </c>
      <c r="Q114" s="4"/>
    </row>
    <row r="115" spans="1:17" ht="14.5" customHeight="1" x14ac:dyDescent="0.35">
      <c r="A115" s="16" t="s">
        <v>250</v>
      </c>
      <c r="B115" s="24">
        <v>8</v>
      </c>
      <c r="C115" s="24">
        <v>1</v>
      </c>
      <c r="D115" s="24">
        <v>73</v>
      </c>
      <c r="E115" s="24">
        <v>3</v>
      </c>
      <c r="F115" s="24">
        <v>1</v>
      </c>
      <c r="G115" s="24">
        <v>0</v>
      </c>
      <c r="H115" s="24">
        <v>0</v>
      </c>
      <c r="I115" s="24">
        <v>1</v>
      </c>
      <c r="J115" s="24">
        <v>10</v>
      </c>
      <c r="K115" s="24">
        <v>0</v>
      </c>
      <c r="L115" s="24">
        <v>0</v>
      </c>
      <c r="M115" s="24">
        <v>0</v>
      </c>
      <c r="N115" s="24">
        <v>0</v>
      </c>
      <c r="O115" s="24">
        <v>0</v>
      </c>
      <c r="P115" s="24">
        <v>97</v>
      </c>
      <c r="Q115" s="4"/>
    </row>
    <row r="116" spans="1:17" ht="14.5" customHeight="1" x14ac:dyDescent="0.35">
      <c r="A116" s="16" t="s">
        <v>251</v>
      </c>
      <c r="B116" s="24">
        <v>1</v>
      </c>
      <c r="C116" s="24">
        <v>2</v>
      </c>
      <c r="D116" s="24">
        <v>3</v>
      </c>
      <c r="E116" s="24">
        <v>0</v>
      </c>
      <c r="F116" s="24">
        <v>0</v>
      </c>
      <c r="G116" s="24">
        <v>0</v>
      </c>
      <c r="H116" s="24">
        <v>0</v>
      </c>
      <c r="I116" s="24">
        <v>0</v>
      </c>
      <c r="J116" s="24">
        <v>7</v>
      </c>
      <c r="K116" s="24">
        <v>0</v>
      </c>
      <c r="L116" s="24">
        <v>0</v>
      </c>
      <c r="M116" s="24">
        <v>0</v>
      </c>
      <c r="N116" s="24">
        <v>0</v>
      </c>
      <c r="O116" s="24">
        <v>0</v>
      </c>
      <c r="P116" s="24">
        <v>13</v>
      </c>
      <c r="Q116" s="4"/>
    </row>
    <row r="117" spans="1:17" ht="14.5" customHeight="1" x14ac:dyDescent="0.35">
      <c r="A117" s="16" t="s">
        <v>252</v>
      </c>
      <c r="B117" s="24">
        <v>0</v>
      </c>
      <c r="C117" s="24">
        <v>0</v>
      </c>
      <c r="D117" s="24">
        <v>1</v>
      </c>
      <c r="E117" s="24">
        <v>1</v>
      </c>
      <c r="F117" s="24">
        <v>0</v>
      </c>
      <c r="G117" s="24">
        <v>0</v>
      </c>
      <c r="H117" s="24">
        <v>0</v>
      </c>
      <c r="I117" s="24">
        <v>0</v>
      </c>
      <c r="J117" s="24">
        <v>0</v>
      </c>
      <c r="K117" s="24">
        <v>0</v>
      </c>
      <c r="L117" s="24">
        <v>0</v>
      </c>
      <c r="M117" s="24">
        <v>0</v>
      </c>
      <c r="N117" s="24">
        <v>0</v>
      </c>
      <c r="O117" s="24">
        <v>0</v>
      </c>
      <c r="P117" s="24">
        <v>2</v>
      </c>
      <c r="Q117" s="4"/>
    </row>
    <row r="118" spans="1:17" ht="14.5" customHeight="1" x14ac:dyDescent="0.35">
      <c r="A118" s="16" t="s">
        <v>253</v>
      </c>
      <c r="B118" s="24">
        <v>76</v>
      </c>
      <c r="C118" s="24">
        <v>6</v>
      </c>
      <c r="D118" s="24">
        <v>82</v>
      </c>
      <c r="E118" s="24">
        <v>15</v>
      </c>
      <c r="F118" s="24">
        <v>4</v>
      </c>
      <c r="G118" s="24">
        <v>1</v>
      </c>
      <c r="H118" s="24">
        <v>0</v>
      </c>
      <c r="I118" s="24">
        <v>6</v>
      </c>
      <c r="J118" s="24">
        <v>0</v>
      </c>
      <c r="K118" s="24">
        <v>0</v>
      </c>
      <c r="L118" s="24">
        <v>0</v>
      </c>
      <c r="M118" s="24">
        <v>0</v>
      </c>
      <c r="N118" s="24">
        <v>1</v>
      </c>
      <c r="O118" s="24">
        <v>1</v>
      </c>
      <c r="P118" s="24">
        <v>192</v>
      </c>
      <c r="Q118" s="4"/>
    </row>
    <row r="119" spans="1:17" ht="14.5" customHeight="1" x14ac:dyDescent="0.35">
      <c r="A119" s="16" t="s">
        <v>254</v>
      </c>
      <c r="B119" s="24">
        <v>0</v>
      </c>
      <c r="C119" s="24">
        <v>0</v>
      </c>
      <c r="D119" s="24">
        <v>0</v>
      </c>
      <c r="E119" s="24">
        <v>0</v>
      </c>
      <c r="F119" s="24">
        <v>0</v>
      </c>
      <c r="G119" s="24">
        <v>0</v>
      </c>
      <c r="H119" s="24">
        <v>0</v>
      </c>
      <c r="I119" s="24">
        <v>0</v>
      </c>
      <c r="J119" s="24">
        <v>0</v>
      </c>
      <c r="K119" s="24">
        <v>0</v>
      </c>
      <c r="L119" s="24">
        <v>0</v>
      </c>
      <c r="M119" s="24">
        <v>0</v>
      </c>
      <c r="N119" s="24">
        <v>0</v>
      </c>
      <c r="O119" s="24">
        <v>0</v>
      </c>
      <c r="P119" s="24">
        <v>0</v>
      </c>
      <c r="Q119" s="4"/>
    </row>
    <row r="120" spans="1:17" ht="14.5" customHeight="1" x14ac:dyDescent="0.35">
      <c r="A120" s="16" t="s">
        <v>255</v>
      </c>
      <c r="B120" s="24">
        <v>5</v>
      </c>
      <c r="C120" s="24">
        <v>2</v>
      </c>
      <c r="D120" s="24">
        <v>43</v>
      </c>
      <c r="E120" s="24">
        <v>2</v>
      </c>
      <c r="F120" s="24">
        <v>0</v>
      </c>
      <c r="G120" s="24">
        <v>0</v>
      </c>
      <c r="H120" s="24">
        <v>0</v>
      </c>
      <c r="I120" s="24">
        <v>2</v>
      </c>
      <c r="J120" s="24">
        <v>3</v>
      </c>
      <c r="K120" s="24">
        <v>0</v>
      </c>
      <c r="L120" s="24">
        <v>0</v>
      </c>
      <c r="M120" s="24">
        <v>0</v>
      </c>
      <c r="N120" s="24">
        <v>0</v>
      </c>
      <c r="O120" s="24">
        <v>0</v>
      </c>
      <c r="P120" s="24">
        <v>57</v>
      </c>
      <c r="Q120" s="4"/>
    </row>
    <row r="121" spans="1:17" ht="14.5" customHeight="1" x14ac:dyDescent="0.35">
      <c r="A121" s="405" t="s">
        <v>256</v>
      </c>
      <c r="B121" s="209">
        <v>99</v>
      </c>
      <c r="C121" s="209">
        <v>13</v>
      </c>
      <c r="D121" s="209">
        <v>256</v>
      </c>
      <c r="E121" s="209">
        <v>24</v>
      </c>
      <c r="F121" s="209">
        <v>5</v>
      </c>
      <c r="G121" s="209">
        <v>1</v>
      </c>
      <c r="H121" s="209">
        <v>0</v>
      </c>
      <c r="I121" s="209">
        <v>11</v>
      </c>
      <c r="J121" s="209">
        <v>47</v>
      </c>
      <c r="K121" s="209">
        <v>0</v>
      </c>
      <c r="L121" s="209">
        <v>1</v>
      </c>
      <c r="M121" s="209">
        <v>0</v>
      </c>
      <c r="N121" s="209">
        <v>1</v>
      </c>
      <c r="O121" s="209">
        <v>2</v>
      </c>
      <c r="P121" s="209">
        <v>460</v>
      </c>
      <c r="Q121" s="4"/>
    </row>
    <row r="122" spans="1:17" ht="14.5" customHeight="1" x14ac:dyDescent="0.35">
      <c r="A122" s="406" t="s">
        <v>257</v>
      </c>
      <c r="B122" s="24">
        <v>86</v>
      </c>
      <c r="C122" s="24">
        <v>13</v>
      </c>
      <c r="D122" s="24">
        <v>249</v>
      </c>
      <c r="E122" s="24">
        <v>19</v>
      </c>
      <c r="F122" s="24">
        <v>4</v>
      </c>
      <c r="G122" s="24">
        <v>1</v>
      </c>
      <c r="H122" s="24">
        <v>1</v>
      </c>
      <c r="I122" s="24">
        <v>11</v>
      </c>
      <c r="J122" s="24">
        <v>45</v>
      </c>
      <c r="K122" s="24">
        <v>1</v>
      </c>
      <c r="L122" s="24">
        <v>1</v>
      </c>
      <c r="M122" s="24">
        <v>0</v>
      </c>
      <c r="N122" s="24">
        <v>0</v>
      </c>
      <c r="O122" s="24">
        <v>2</v>
      </c>
      <c r="P122" s="24">
        <v>433</v>
      </c>
      <c r="Q122" s="4"/>
    </row>
    <row r="123" spans="1:17" ht="14.5" customHeight="1" x14ac:dyDescent="0.35">
      <c r="A123" s="395" t="s">
        <v>260</v>
      </c>
      <c r="B123" s="407"/>
      <c r="C123" s="407"/>
      <c r="D123" s="407"/>
      <c r="E123" s="407"/>
      <c r="F123" s="407"/>
      <c r="G123" s="407"/>
      <c r="H123" s="407"/>
      <c r="I123" s="407"/>
      <c r="J123" s="407"/>
      <c r="K123" s="407"/>
      <c r="L123" s="407"/>
      <c r="M123" s="407"/>
      <c r="N123" s="407"/>
      <c r="O123" s="407"/>
      <c r="P123" s="408"/>
      <c r="Q123" s="4"/>
    </row>
    <row r="124" spans="1:17" ht="14.5" customHeight="1" x14ac:dyDescent="0.35">
      <c r="A124" s="400" t="s">
        <v>267</v>
      </c>
      <c r="B124" s="409"/>
      <c r="C124" s="409"/>
      <c r="D124" s="409"/>
      <c r="E124" s="409"/>
      <c r="F124" s="409"/>
      <c r="G124" s="409"/>
      <c r="H124" s="409"/>
      <c r="I124" s="409"/>
      <c r="J124" s="409"/>
      <c r="K124" s="409"/>
      <c r="L124" s="409"/>
      <c r="M124" s="409"/>
      <c r="N124" s="409"/>
      <c r="O124" s="409"/>
      <c r="P124" s="410"/>
      <c r="Q124" s="4"/>
    </row>
    <row r="125" spans="1:17" ht="14.5" customHeight="1" x14ac:dyDescent="0.35">
      <c r="A125" s="16" t="s">
        <v>246</v>
      </c>
      <c r="B125" s="24">
        <v>0</v>
      </c>
      <c r="C125" s="24">
        <v>0</v>
      </c>
      <c r="D125" s="24">
        <v>0</v>
      </c>
      <c r="E125" s="24">
        <v>0</v>
      </c>
      <c r="F125" s="24">
        <v>0</v>
      </c>
      <c r="G125" s="24">
        <v>0</v>
      </c>
      <c r="H125" s="24">
        <v>0</v>
      </c>
      <c r="I125" s="24">
        <v>0</v>
      </c>
      <c r="J125" s="24">
        <v>0</v>
      </c>
      <c r="K125" s="24">
        <v>0</v>
      </c>
      <c r="L125" s="24">
        <v>0</v>
      </c>
      <c r="M125" s="24">
        <v>0</v>
      </c>
      <c r="N125" s="24">
        <v>0</v>
      </c>
      <c r="O125" s="24">
        <v>0</v>
      </c>
      <c r="P125" s="24">
        <v>0</v>
      </c>
      <c r="Q125" s="4"/>
    </row>
    <row r="126" spans="1:17" ht="14.5" customHeight="1" x14ac:dyDescent="0.35">
      <c r="A126" s="16" t="s">
        <v>247</v>
      </c>
      <c r="B126" s="24">
        <v>1</v>
      </c>
      <c r="C126" s="24">
        <v>1</v>
      </c>
      <c r="D126" s="24">
        <v>18</v>
      </c>
      <c r="E126" s="24">
        <v>2</v>
      </c>
      <c r="F126" s="24">
        <v>1</v>
      </c>
      <c r="G126" s="24">
        <v>0</v>
      </c>
      <c r="H126" s="24">
        <v>0</v>
      </c>
      <c r="I126" s="24">
        <v>0</v>
      </c>
      <c r="J126" s="24">
        <v>6</v>
      </c>
      <c r="K126" s="24">
        <v>1</v>
      </c>
      <c r="L126" s="24">
        <v>0</v>
      </c>
      <c r="M126" s="24">
        <v>0</v>
      </c>
      <c r="N126" s="24">
        <v>0</v>
      </c>
      <c r="O126" s="24">
        <v>0</v>
      </c>
      <c r="P126" s="24">
        <v>30</v>
      </c>
      <c r="Q126" s="4"/>
    </row>
    <row r="127" spans="1:17" ht="14.5" customHeight="1" x14ac:dyDescent="0.35">
      <c r="A127" s="16" t="s">
        <v>248</v>
      </c>
      <c r="B127" s="24">
        <v>1</v>
      </c>
      <c r="C127" s="24">
        <v>1</v>
      </c>
      <c r="D127" s="24">
        <v>39</v>
      </c>
      <c r="E127" s="24">
        <v>3</v>
      </c>
      <c r="F127" s="24">
        <v>0</v>
      </c>
      <c r="G127" s="24">
        <v>0</v>
      </c>
      <c r="H127" s="24">
        <v>0</v>
      </c>
      <c r="I127" s="24">
        <v>0</v>
      </c>
      <c r="J127" s="24">
        <v>18</v>
      </c>
      <c r="K127" s="24">
        <v>0</v>
      </c>
      <c r="L127" s="24">
        <v>0</v>
      </c>
      <c r="M127" s="24">
        <v>0</v>
      </c>
      <c r="N127" s="24">
        <v>0</v>
      </c>
      <c r="O127" s="24">
        <v>0</v>
      </c>
      <c r="P127" s="24">
        <v>62</v>
      </c>
      <c r="Q127" s="4"/>
    </row>
    <row r="128" spans="1:17" ht="14.5" customHeight="1" x14ac:dyDescent="0.35">
      <c r="A128" s="16" t="s">
        <v>249</v>
      </c>
      <c r="B128" s="24">
        <v>0</v>
      </c>
      <c r="C128" s="24">
        <v>0</v>
      </c>
      <c r="D128" s="24">
        <v>12</v>
      </c>
      <c r="E128" s="24">
        <v>0</v>
      </c>
      <c r="F128" s="24">
        <v>0</v>
      </c>
      <c r="G128" s="24">
        <v>0</v>
      </c>
      <c r="H128" s="24">
        <v>0</v>
      </c>
      <c r="I128" s="24">
        <v>0</v>
      </c>
      <c r="J128" s="24">
        <v>5</v>
      </c>
      <c r="K128" s="24">
        <v>0</v>
      </c>
      <c r="L128" s="24">
        <v>0</v>
      </c>
      <c r="M128" s="24">
        <v>0</v>
      </c>
      <c r="N128" s="24">
        <v>0</v>
      </c>
      <c r="O128" s="24">
        <v>0</v>
      </c>
      <c r="P128" s="24">
        <v>17</v>
      </c>
      <c r="Q128" s="4"/>
    </row>
    <row r="129" spans="1:17" ht="14.5" customHeight="1" x14ac:dyDescent="0.35">
      <c r="A129" s="16" t="s">
        <v>250</v>
      </c>
      <c r="B129" s="24">
        <v>0</v>
      </c>
      <c r="C129" s="24">
        <v>0</v>
      </c>
      <c r="D129" s="24">
        <v>0</v>
      </c>
      <c r="E129" s="24">
        <v>0</v>
      </c>
      <c r="F129" s="24">
        <v>0</v>
      </c>
      <c r="G129" s="24">
        <v>0</v>
      </c>
      <c r="H129" s="24">
        <v>0</v>
      </c>
      <c r="I129" s="24">
        <v>0</v>
      </c>
      <c r="J129" s="24">
        <v>0</v>
      </c>
      <c r="K129" s="24">
        <v>0</v>
      </c>
      <c r="L129" s="24">
        <v>0</v>
      </c>
      <c r="M129" s="24">
        <v>0</v>
      </c>
      <c r="N129" s="24">
        <v>0</v>
      </c>
      <c r="O129" s="24">
        <v>0</v>
      </c>
      <c r="P129" s="24">
        <v>0</v>
      </c>
      <c r="Q129" s="4"/>
    </row>
    <row r="130" spans="1:17" ht="14.5" customHeight="1" x14ac:dyDescent="0.35">
      <c r="A130" s="16" t="s">
        <v>251</v>
      </c>
      <c r="B130" s="24">
        <v>0</v>
      </c>
      <c r="C130" s="24">
        <v>1</v>
      </c>
      <c r="D130" s="24">
        <v>0</v>
      </c>
      <c r="E130" s="24">
        <v>0</v>
      </c>
      <c r="F130" s="24">
        <v>0</v>
      </c>
      <c r="G130" s="24">
        <v>0</v>
      </c>
      <c r="H130" s="24">
        <v>0</v>
      </c>
      <c r="I130" s="24">
        <v>0</v>
      </c>
      <c r="J130" s="24">
        <v>2</v>
      </c>
      <c r="K130" s="24">
        <v>0</v>
      </c>
      <c r="L130" s="24">
        <v>0</v>
      </c>
      <c r="M130" s="24">
        <v>0</v>
      </c>
      <c r="N130" s="24">
        <v>0</v>
      </c>
      <c r="O130" s="24">
        <v>0</v>
      </c>
      <c r="P130" s="24">
        <v>3</v>
      </c>
      <c r="Q130" s="4"/>
    </row>
    <row r="131" spans="1:17" ht="14.5" customHeight="1" x14ac:dyDescent="0.35">
      <c r="A131" s="16" t="s">
        <v>252</v>
      </c>
      <c r="B131" s="24">
        <v>0</v>
      </c>
      <c r="C131" s="24">
        <v>0</v>
      </c>
      <c r="D131" s="24">
        <v>85</v>
      </c>
      <c r="E131" s="24">
        <v>2</v>
      </c>
      <c r="F131" s="24">
        <v>0</v>
      </c>
      <c r="G131" s="24">
        <v>0</v>
      </c>
      <c r="H131" s="24">
        <v>0</v>
      </c>
      <c r="I131" s="24">
        <v>0</v>
      </c>
      <c r="J131" s="24">
        <v>2</v>
      </c>
      <c r="K131" s="24">
        <v>0</v>
      </c>
      <c r="L131" s="24">
        <v>0</v>
      </c>
      <c r="M131" s="24">
        <v>0</v>
      </c>
      <c r="N131" s="24">
        <v>0</v>
      </c>
      <c r="O131" s="24">
        <v>0</v>
      </c>
      <c r="P131" s="24">
        <v>89</v>
      </c>
      <c r="Q131" s="4"/>
    </row>
    <row r="132" spans="1:17" ht="14.5" customHeight="1" x14ac:dyDescent="0.35">
      <c r="A132" s="16" t="s">
        <v>253</v>
      </c>
      <c r="B132" s="24">
        <v>7</v>
      </c>
      <c r="C132" s="24">
        <v>2</v>
      </c>
      <c r="D132" s="24">
        <v>181</v>
      </c>
      <c r="E132" s="24">
        <v>15</v>
      </c>
      <c r="F132" s="24">
        <v>0</v>
      </c>
      <c r="G132" s="24">
        <v>1</v>
      </c>
      <c r="H132" s="24">
        <v>0</v>
      </c>
      <c r="I132" s="24">
        <v>3</v>
      </c>
      <c r="J132" s="24">
        <v>38</v>
      </c>
      <c r="K132" s="24">
        <v>6</v>
      </c>
      <c r="L132" s="24">
        <v>0</v>
      </c>
      <c r="M132" s="24">
        <v>0</v>
      </c>
      <c r="N132" s="24">
        <v>1</v>
      </c>
      <c r="O132" s="24">
        <v>0</v>
      </c>
      <c r="P132" s="24">
        <v>254</v>
      </c>
      <c r="Q132" s="4"/>
    </row>
    <row r="133" spans="1:17" ht="14.5" customHeight="1" x14ac:dyDescent="0.35">
      <c r="A133" s="16" t="s">
        <v>254</v>
      </c>
      <c r="B133" s="24">
        <v>8</v>
      </c>
      <c r="C133" s="24">
        <v>2</v>
      </c>
      <c r="D133" s="24">
        <v>40</v>
      </c>
      <c r="E133" s="24">
        <v>1</v>
      </c>
      <c r="F133" s="24">
        <v>0</v>
      </c>
      <c r="G133" s="24">
        <v>0</v>
      </c>
      <c r="H133" s="24">
        <v>0</v>
      </c>
      <c r="I133" s="24">
        <v>2</v>
      </c>
      <c r="J133" s="24">
        <v>13</v>
      </c>
      <c r="K133" s="24">
        <v>0</v>
      </c>
      <c r="L133" s="24">
        <v>0</v>
      </c>
      <c r="M133" s="24">
        <v>0</v>
      </c>
      <c r="N133" s="24">
        <v>0</v>
      </c>
      <c r="O133" s="24">
        <v>0</v>
      </c>
      <c r="P133" s="24">
        <v>66</v>
      </c>
      <c r="Q133" s="4"/>
    </row>
    <row r="134" spans="1:17" ht="14.5" customHeight="1" x14ac:dyDescent="0.35">
      <c r="A134" s="16" t="s">
        <v>255</v>
      </c>
      <c r="B134" s="24">
        <v>0</v>
      </c>
      <c r="C134" s="24">
        <v>0</v>
      </c>
      <c r="D134" s="24">
        <v>8</v>
      </c>
      <c r="E134" s="24">
        <v>0</v>
      </c>
      <c r="F134" s="24">
        <v>0</v>
      </c>
      <c r="G134" s="24">
        <v>0</v>
      </c>
      <c r="H134" s="24">
        <v>0</v>
      </c>
      <c r="I134" s="24">
        <v>0</v>
      </c>
      <c r="J134" s="24">
        <v>0</v>
      </c>
      <c r="K134" s="24">
        <v>0</v>
      </c>
      <c r="L134" s="24">
        <v>0</v>
      </c>
      <c r="M134" s="24">
        <v>0</v>
      </c>
      <c r="N134" s="24">
        <v>0</v>
      </c>
      <c r="O134" s="24">
        <v>0</v>
      </c>
      <c r="P134" s="24">
        <v>8</v>
      </c>
      <c r="Q134" s="4"/>
    </row>
    <row r="135" spans="1:17" ht="14.5" customHeight="1" x14ac:dyDescent="0.35">
      <c r="A135" s="405" t="s">
        <v>256</v>
      </c>
      <c r="B135" s="209">
        <v>17</v>
      </c>
      <c r="C135" s="209">
        <v>7</v>
      </c>
      <c r="D135" s="209">
        <v>383</v>
      </c>
      <c r="E135" s="209">
        <v>23</v>
      </c>
      <c r="F135" s="209">
        <v>1</v>
      </c>
      <c r="G135" s="209">
        <v>1</v>
      </c>
      <c r="H135" s="209">
        <v>0</v>
      </c>
      <c r="I135" s="209">
        <v>5</v>
      </c>
      <c r="J135" s="209">
        <v>84</v>
      </c>
      <c r="K135" s="209">
        <v>7</v>
      </c>
      <c r="L135" s="209">
        <v>0</v>
      </c>
      <c r="M135" s="209">
        <v>0</v>
      </c>
      <c r="N135" s="209">
        <v>1</v>
      </c>
      <c r="O135" s="209">
        <v>0</v>
      </c>
      <c r="P135" s="209">
        <v>529</v>
      </c>
      <c r="Q135" s="4"/>
    </row>
    <row r="136" spans="1:17" ht="14.5" customHeight="1" x14ac:dyDescent="0.35">
      <c r="A136" s="406" t="s">
        <v>257</v>
      </c>
      <c r="B136" s="24">
        <v>13</v>
      </c>
      <c r="C136" s="24">
        <v>2</v>
      </c>
      <c r="D136" s="24">
        <v>368</v>
      </c>
      <c r="E136" s="24">
        <v>21</v>
      </c>
      <c r="F136" s="24">
        <v>1</v>
      </c>
      <c r="G136" s="24">
        <v>1</v>
      </c>
      <c r="H136" s="24">
        <v>0</v>
      </c>
      <c r="I136" s="24">
        <v>3</v>
      </c>
      <c r="J136" s="24">
        <v>86</v>
      </c>
      <c r="K136" s="24">
        <v>8</v>
      </c>
      <c r="L136" s="24">
        <v>0</v>
      </c>
      <c r="M136" s="24">
        <v>0</v>
      </c>
      <c r="N136" s="24">
        <v>1</v>
      </c>
      <c r="O136" s="24">
        <v>0</v>
      </c>
      <c r="P136" s="24">
        <v>504</v>
      </c>
      <c r="Q136" s="4"/>
    </row>
    <row r="137" spans="1:17" ht="14.5" customHeight="1" x14ac:dyDescent="0.35">
      <c r="A137" s="395" t="s">
        <v>260</v>
      </c>
      <c r="B137" s="407"/>
      <c r="C137" s="407"/>
      <c r="D137" s="407"/>
      <c r="E137" s="407"/>
      <c r="F137" s="407"/>
      <c r="G137" s="407"/>
      <c r="H137" s="407"/>
      <c r="I137" s="407"/>
      <c r="J137" s="407"/>
      <c r="K137" s="407"/>
      <c r="L137" s="407"/>
      <c r="M137" s="407"/>
      <c r="N137" s="407"/>
      <c r="O137" s="407"/>
      <c r="P137" s="408"/>
      <c r="Q137" s="4"/>
    </row>
    <row r="138" spans="1:17" ht="14.5" customHeight="1" x14ac:dyDescent="0.35">
      <c r="A138" s="400" t="s">
        <v>268</v>
      </c>
      <c r="B138" s="409"/>
      <c r="C138" s="409"/>
      <c r="D138" s="409"/>
      <c r="E138" s="409"/>
      <c r="F138" s="409"/>
      <c r="G138" s="409"/>
      <c r="H138" s="409"/>
      <c r="I138" s="409"/>
      <c r="J138" s="409"/>
      <c r="K138" s="409"/>
      <c r="L138" s="409"/>
      <c r="M138" s="409"/>
      <c r="N138" s="409"/>
      <c r="O138" s="409"/>
      <c r="P138" s="410"/>
      <c r="Q138" s="4"/>
    </row>
    <row r="139" spans="1:17" ht="14.5" customHeight="1" x14ac:dyDescent="0.35">
      <c r="A139" s="16" t="s">
        <v>246</v>
      </c>
      <c r="B139" s="24">
        <v>0</v>
      </c>
      <c r="C139" s="24">
        <v>0</v>
      </c>
      <c r="D139" s="24">
        <v>1</v>
      </c>
      <c r="E139" s="24">
        <v>0</v>
      </c>
      <c r="F139" s="24">
        <v>0</v>
      </c>
      <c r="G139" s="24">
        <v>0</v>
      </c>
      <c r="H139" s="24">
        <v>0</v>
      </c>
      <c r="I139" s="24">
        <v>0</v>
      </c>
      <c r="J139" s="24">
        <v>0</v>
      </c>
      <c r="K139" s="24">
        <v>0</v>
      </c>
      <c r="L139" s="24">
        <v>0</v>
      </c>
      <c r="M139" s="24">
        <v>0</v>
      </c>
      <c r="N139" s="24">
        <v>0</v>
      </c>
      <c r="O139" s="24">
        <v>0</v>
      </c>
      <c r="P139" s="24">
        <v>1</v>
      </c>
      <c r="Q139" s="4"/>
    </row>
    <row r="140" spans="1:17" ht="14.5" customHeight="1" x14ac:dyDescent="0.35">
      <c r="A140" s="16" t="s">
        <v>247</v>
      </c>
      <c r="B140" s="24">
        <v>0</v>
      </c>
      <c r="C140" s="24">
        <v>0</v>
      </c>
      <c r="D140" s="24">
        <v>3</v>
      </c>
      <c r="E140" s="24">
        <v>0</v>
      </c>
      <c r="F140" s="24">
        <v>2</v>
      </c>
      <c r="G140" s="24">
        <v>0</v>
      </c>
      <c r="H140" s="24">
        <v>0</v>
      </c>
      <c r="I140" s="24">
        <v>0</v>
      </c>
      <c r="J140" s="24">
        <v>2</v>
      </c>
      <c r="K140" s="24">
        <v>0</v>
      </c>
      <c r="L140" s="24">
        <v>0</v>
      </c>
      <c r="M140" s="24">
        <v>0</v>
      </c>
      <c r="N140" s="24">
        <v>0</v>
      </c>
      <c r="O140" s="24">
        <v>0</v>
      </c>
      <c r="P140" s="24">
        <v>7</v>
      </c>
      <c r="Q140" s="4"/>
    </row>
    <row r="141" spans="1:17" ht="14.5" customHeight="1" x14ac:dyDescent="0.35">
      <c r="A141" s="16" t="s">
        <v>248</v>
      </c>
      <c r="B141" s="24">
        <v>5</v>
      </c>
      <c r="C141" s="24">
        <v>0</v>
      </c>
      <c r="D141" s="24">
        <v>10</v>
      </c>
      <c r="E141" s="24">
        <v>1</v>
      </c>
      <c r="F141" s="24">
        <v>1</v>
      </c>
      <c r="G141" s="24">
        <v>0</v>
      </c>
      <c r="H141" s="24">
        <v>0</v>
      </c>
      <c r="I141" s="24">
        <v>0</v>
      </c>
      <c r="J141" s="24">
        <v>5</v>
      </c>
      <c r="K141" s="24">
        <v>0</v>
      </c>
      <c r="L141" s="24">
        <v>2</v>
      </c>
      <c r="M141" s="24">
        <v>0</v>
      </c>
      <c r="N141" s="24">
        <v>0</v>
      </c>
      <c r="O141" s="24">
        <v>1</v>
      </c>
      <c r="P141" s="24">
        <v>25</v>
      </c>
      <c r="Q141" s="4"/>
    </row>
    <row r="142" spans="1:17" ht="14.5" customHeight="1" x14ac:dyDescent="0.35">
      <c r="A142" s="16" t="s">
        <v>249</v>
      </c>
      <c r="B142" s="24">
        <v>0</v>
      </c>
      <c r="C142" s="24">
        <v>0</v>
      </c>
      <c r="D142" s="24">
        <v>0</v>
      </c>
      <c r="E142" s="24">
        <v>0</v>
      </c>
      <c r="F142" s="24">
        <v>0</v>
      </c>
      <c r="G142" s="24">
        <v>0</v>
      </c>
      <c r="H142" s="24">
        <v>0</v>
      </c>
      <c r="I142" s="24">
        <v>0</v>
      </c>
      <c r="J142" s="24">
        <v>0</v>
      </c>
      <c r="K142" s="24">
        <v>0</v>
      </c>
      <c r="L142" s="24">
        <v>0</v>
      </c>
      <c r="M142" s="24">
        <v>0</v>
      </c>
      <c r="N142" s="24">
        <v>0</v>
      </c>
      <c r="O142" s="24">
        <v>0</v>
      </c>
      <c r="P142" s="24">
        <v>0</v>
      </c>
      <c r="Q142" s="4"/>
    </row>
    <row r="143" spans="1:17" ht="14.5" customHeight="1" x14ac:dyDescent="0.35">
      <c r="A143" s="16" t="s">
        <v>250</v>
      </c>
      <c r="B143" s="24">
        <v>0</v>
      </c>
      <c r="C143" s="24">
        <v>1</v>
      </c>
      <c r="D143" s="24">
        <v>0</v>
      </c>
      <c r="E143" s="24">
        <v>0</v>
      </c>
      <c r="F143" s="24">
        <v>0</v>
      </c>
      <c r="G143" s="24">
        <v>0</v>
      </c>
      <c r="H143" s="24">
        <v>0</v>
      </c>
      <c r="I143" s="24">
        <v>0</v>
      </c>
      <c r="J143" s="24">
        <v>1</v>
      </c>
      <c r="K143" s="24">
        <v>0</v>
      </c>
      <c r="L143" s="24">
        <v>0</v>
      </c>
      <c r="M143" s="24">
        <v>0</v>
      </c>
      <c r="N143" s="24">
        <v>0</v>
      </c>
      <c r="O143" s="24">
        <v>0</v>
      </c>
      <c r="P143" s="24">
        <v>2</v>
      </c>
      <c r="Q143" s="4"/>
    </row>
    <row r="144" spans="1:17" ht="14.5" customHeight="1" x14ac:dyDescent="0.35">
      <c r="A144" s="16" t="s">
        <v>251</v>
      </c>
      <c r="B144" s="24">
        <v>0</v>
      </c>
      <c r="C144" s="24">
        <v>0</v>
      </c>
      <c r="D144" s="24">
        <v>0</v>
      </c>
      <c r="E144" s="24">
        <v>0</v>
      </c>
      <c r="F144" s="24">
        <v>0</v>
      </c>
      <c r="G144" s="24">
        <v>0</v>
      </c>
      <c r="H144" s="24">
        <v>0</v>
      </c>
      <c r="I144" s="24">
        <v>0</v>
      </c>
      <c r="J144" s="24">
        <v>1</v>
      </c>
      <c r="K144" s="24">
        <v>0</v>
      </c>
      <c r="L144" s="24">
        <v>1</v>
      </c>
      <c r="M144" s="24">
        <v>0</v>
      </c>
      <c r="N144" s="24">
        <v>0</v>
      </c>
      <c r="O144" s="24">
        <v>0</v>
      </c>
      <c r="P144" s="24">
        <v>2</v>
      </c>
      <c r="Q144" s="4"/>
    </row>
    <row r="145" spans="1:17" ht="14.5" customHeight="1" x14ac:dyDescent="0.35">
      <c r="A145" s="16" t="s">
        <v>252</v>
      </c>
      <c r="B145" s="24">
        <v>0</v>
      </c>
      <c r="C145" s="24">
        <v>0</v>
      </c>
      <c r="D145" s="24">
        <v>3</v>
      </c>
      <c r="E145" s="24">
        <v>0</v>
      </c>
      <c r="F145" s="24">
        <v>0</v>
      </c>
      <c r="G145" s="24">
        <v>0</v>
      </c>
      <c r="H145" s="24">
        <v>0</v>
      </c>
      <c r="I145" s="24">
        <v>0</v>
      </c>
      <c r="J145" s="24">
        <v>0</v>
      </c>
      <c r="K145" s="24">
        <v>0</v>
      </c>
      <c r="L145" s="24">
        <v>0</v>
      </c>
      <c r="M145" s="24">
        <v>0</v>
      </c>
      <c r="N145" s="24">
        <v>0</v>
      </c>
      <c r="O145" s="24">
        <v>0</v>
      </c>
      <c r="P145" s="24">
        <v>3</v>
      </c>
      <c r="Q145" s="4"/>
    </row>
    <row r="146" spans="1:17" ht="14.5" customHeight="1" x14ac:dyDescent="0.35">
      <c r="A146" s="16" t="s">
        <v>253</v>
      </c>
      <c r="B146" s="24">
        <v>2</v>
      </c>
      <c r="C146" s="24">
        <v>0</v>
      </c>
      <c r="D146" s="24">
        <v>9</v>
      </c>
      <c r="E146" s="24">
        <v>6</v>
      </c>
      <c r="F146" s="24">
        <v>0</v>
      </c>
      <c r="G146" s="24">
        <v>0</v>
      </c>
      <c r="H146" s="24">
        <v>0</v>
      </c>
      <c r="I146" s="24">
        <v>1</v>
      </c>
      <c r="J146" s="24">
        <v>1</v>
      </c>
      <c r="K146" s="24">
        <v>1</v>
      </c>
      <c r="L146" s="24">
        <v>0</v>
      </c>
      <c r="M146" s="24">
        <v>0</v>
      </c>
      <c r="N146" s="24">
        <v>0</v>
      </c>
      <c r="O146" s="24">
        <v>0</v>
      </c>
      <c r="P146" s="24">
        <v>20</v>
      </c>
      <c r="Q146" s="4"/>
    </row>
    <row r="147" spans="1:17" ht="14.5" customHeight="1" x14ac:dyDescent="0.35">
      <c r="A147" s="16" t="s">
        <v>254</v>
      </c>
      <c r="B147" s="24">
        <v>0</v>
      </c>
      <c r="C147" s="24">
        <v>0</v>
      </c>
      <c r="D147" s="24">
        <v>0</v>
      </c>
      <c r="E147" s="24">
        <v>0</v>
      </c>
      <c r="F147" s="24">
        <v>0</v>
      </c>
      <c r="G147" s="24">
        <v>0</v>
      </c>
      <c r="H147" s="24">
        <v>0</v>
      </c>
      <c r="I147" s="24">
        <v>0</v>
      </c>
      <c r="J147" s="24">
        <v>0</v>
      </c>
      <c r="K147" s="24">
        <v>0</v>
      </c>
      <c r="L147" s="24">
        <v>0</v>
      </c>
      <c r="M147" s="24">
        <v>0</v>
      </c>
      <c r="N147" s="24">
        <v>0</v>
      </c>
      <c r="O147" s="24">
        <v>0</v>
      </c>
      <c r="P147" s="24">
        <v>0</v>
      </c>
      <c r="Q147" s="4"/>
    </row>
    <row r="148" spans="1:17" ht="14.5" customHeight="1" x14ac:dyDescent="0.35">
      <c r="A148" s="16" t="s">
        <v>255</v>
      </c>
      <c r="B148" s="24">
        <v>0</v>
      </c>
      <c r="C148" s="24">
        <v>0</v>
      </c>
      <c r="D148" s="24">
        <v>0</v>
      </c>
      <c r="E148" s="24">
        <v>0</v>
      </c>
      <c r="F148" s="24">
        <v>0</v>
      </c>
      <c r="G148" s="24">
        <v>0</v>
      </c>
      <c r="H148" s="24">
        <v>0</v>
      </c>
      <c r="I148" s="24">
        <v>0</v>
      </c>
      <c r="J148" s="24">
        <v>0</v>
      </c>
      <c r="K148" s="24">
        <v>0</v>
      </c>
      <c r="L148" s="24">
        <v>0</v>
      </c>
      <c r="M148" s="24">
        <v>0</v>
      </c>
      <c r="N148" s="24">
        <v>0</v>
      </c>
      <c r="O148" s="24">
        <v>0</v>
      </c>
      <c r="P148" s="24">
        <v>0</v>
      </c>
      <c r="Q148" s="4"/>
    </row>
    <row r="149" spans="1:17" ht="14.5" customHeight="1" x14ac:dyDescent="0.35">
      <c r="A149" s="405" t="s">
        <v>256</v>
      </c>
      <c r="B149" s="209">
        <v>7</v>
      </c>
      <c r="C149" s="209">
        <v>1</v>
      </c>
      <c r="D149" s="209">
        <v>26</v>
      </c>
      <c r="E149" s="209">
        <v>7</v>
      </c>
      <c r="F149" s="209">
        <v>3</v>
      </c>
      <c r="G149" s="209">
        <v>0</v>
      </c>
      <c r="H149" s="209">
        <v>0</v>
      </c>
      <c r="I149" s="209">
        <v>1</v>
      </c>
      <c r="J149" s="209">
        <v>10</v>
      </c>
      <c r="K149" s="209">
        <v>1</v>
      </c>
      <c r="L149" s="209">
        <v>3</v>
      </c>
      <c r="M149" s="209">
        <v>0</v>
      </c>
      <c r="N149" s="209">
        <v>0</v>
      </c>
      <c r="O149" s="209">
        <v>1</v>
      </c>
      <c r="P149" s="209">
        <v>60</v>
      </c>
      <c r="Q149" s="4"/>
    </row>
    <row r="150" spans="1:17" ht="14.5" customHeight="1" x14ac:dyDescent="0.35">
      <c r="A150" s="406" t="s">
        <v>257</v>
      </c>
      <c r="B150" s="24">
        <v>2</v>
      </c>
      <c r="C150" s="24">
        <v>0</v>
      </c>
      <c r="D150" s="24">
        <v>23</v>
      </c>
      <c r="E150" s="24">
        <v>7</v>
      </c>
      <c r="F150" s="24">
        <v>1</v>
      </c>
      <c r="G150" s="24">
        <v>0</v>
      </c>
      <c r="H150" s="24">
        <v>0</v>
      </c>
      <c r="I150" s="24">
        <v>2</v>
      </c>
      <c r="J150" s="24">
        <v>6</v>
      </c>
      <c r="K150" s="24">
        <v>2</v>
      </c>
      <c r="L150" s="24">
        <v>0</v>
      </c>
      <c r="M150" s="24">
        <v>0</v>
      </c>
      <c r="N150" s="24">
        <v>0</v>
      </c>
      <c r="O150" s="24">
        <v>0</v>
      </c>
      <c r="P150" s="24">
        <v>43</v>
      </c>
      <c r="Q150" s="4"/>
    </row>
    <row r="151" spans="1:17" ht="14.5" customHeight="1" x14ac:dyDescent="0.35">
      <c r="A151" s="395" t="s">
        <v>260</v>
      </c>
      <c r="B151" s="407"/>
      <c r="C151" s="407"/>
      <c r="D151" s="407"/>
      <c r="E151" s="407"/>
      <c r="F151" s="407"/>
      <c r="G151" s="407"/>
      <c r="H151" s="407"/>
      <c r="I151" s="407"/>
      <c r="J151" s="407"/>
      <c r="K151" s="407"/>
      <c r="L151" s="407"/>
      <c r="M151" s="407"/>
      <c r="N151" s="407"/>
      <c r="O151" s="407"/>
      <c r="P151" s="408"/>
      <c r="Q151" s="4"/>
    </row>
    <row r="152" spans="1:17" ht="14.5" customHeight="1" x14ac:dyDescent="0.35">
      <c r="A152" s="400" t="s">
        <v>269</v>
      </c>
      <c r="B152" s="409"/>
      <c r="C152" s="409"/>
      <c r="D152" s="409"/>
      <c r="E152" s="409"/>
      <c r="F152" s="409"/>
      <c r="G152" s="409"/>
      <c r="H152" s="409"/>
      <c r="I152" s="409"/>
      <c r="J152" s="409"/>
      <c r="K152" s="409"/>
      <c r="L152" s="409"/>
      <c r="M152" s="409"/>
      <c r="N152" s="409"/>
      <c r="O152" s="409"/>
      <c r="P152" s="410"/>
      <c r="Q152" s="4"/>
    </row>
    <row r="153" spans="1:17" ht="14.5" customHeight="1" x14ac:dyDescent="0.35">
      <c r="A153" s="16" t="s">
        <v>246</v>
      </c>
      <c r="B153" s="24">
        <v>0</v>
      </c>
      <c r="C153" s="24">
        <v>0</v>
      </c>
      <c r="D153" s="24">
        <v>1</v>
      </c>
      <c r="E153" s="24">
        <v>0</v>
      </c>
      <c r="F153" s="24">
        <v>0</v>
      </c>
      <c r="G153" s="24">
        <v>0</v>
      </c>
      <c r="H153" s="24">
        <v>0</v>
      </c>
      <c r="I153" s="24">
        <v>0</v>
      </c>
      <c r="J153" s="24">
        <v>0</v>
      </c>
      <c r="K153" s="24">
        <v>0</v>
      </c>
      <c r="L153" s="24">
        <v>0</v>
      </c>
      <c r="M153" s="24">
        <v>0</v>
      </c>
      <c r="N153" s="24">
        <v>0</v>
      </c>
      <c r="O153" s="24">
        <v>0</v>
      </c>
      <c r="P153" s="24">
        <v>1</v>
      </c>
      <c r="Q153" s="4"/>
    </row>
    <row r="154" spans="1:17" ht="14.5" customHeight="1" x14ac:dyDescent="0.35">
      <c r="A154" s="16" t="s">
        <v>247</v>
      </c>
      <c r="B154" s="24">
        <v>0</v>
      </c>
      <c r="C154" s="24">
        <v>0</v>
      </c>
      <c r="D154" s="24">
        <v>13</v>
      </c>
      <c r="E154" s="24">
        <v>0</v>
      </c>
      <c r="F154" s="24">
        <v>0</v>
      </c>
      <c r="G154" s="24">
        <v>0</v>
      </c>
      <c r="H154" s="24">
        <v>0</v>
      </c>
      <c r="I154" s="24">
        <v>0</v>
      </c>
      <c r="J154" s="24">
        <v>8</v>
      </c>
      <c r="K154" s="24">
        <v>1</v>
      </c>
      <c r="L154" s="24">
        <v>0</v>
      </c>
      <c r="M154" s="24">
        <v>0</v>
      </c>
      <c r="N154" s="24">
        <v>0</v>
      </c>
      <c r="O154" s="24">
        <v>0</v>
      </c>
      <c r="P154" s="24">
        <v>22</v>
      </c>
      <c r="Q154" s="4"/>
    </row>
    <row r="155" spans="1:17" ht="14.5" customHeight="1" x14ac:dyDescent="0.35">
      <c r="A155" s="16" t="s">
        <v>248</v>
      </c>
      <c r="B155" s="24">
        <v>1</v>
      </c>
      <c r="C155" s="24">
        <v>0</v>
      </c>
      <c r="D155" s="24">
        <v>19</v>
      </c>
      <c r="E155" s="24">
        <v>2</v>
      </c>
      <c r="F155" s="24">
        <v>0</v>
      </c>
      <c r="G155" s="24">
        <v>0</v>
      </c>
      <c r="H155" s="24">
        <v>0</v>
      </c>
      <c r="I155" s="24">
        <v>0</v>
      </c>
      <c r="J155" s="24">
        <v>9</v>
      </c>
      <c r="K155" s="24">
        <v>0</v>
      </c>
      <c r="L155" s="24">
        <v>1</v>
      </c>
      <c r="M155" s="24">
        <v>0</v>
      </c>
      <c r="N155" s="24">
        <v>0</v>
      </c>
      <c r="O155" s="24">
        <v>0</v>
      </c>
      <c r="P155" s="24">
        <v>32</v>
      </c>
      <c r="Q155" s="4"/>
    </row>
    <row r="156" spans="1:17" ht="14.5" customHeight="1" x14ac:dyDescent="0.35">
      <c r="A156" s="16" t="s">
        <v>249</v>
      </c>
      <c r="B156" s="24">
        <v>3</v>
      </c>
      <c r="C156" s="24">
        <v>0</v>
      </c>
      <c r="D156" s="24">
        <v>10</v>
      </c>
      <c r="E156" s="24">
        <v>0</v>
      </c>
      <c r="F156" s="24">
        <v>0</v>
      </c>
      <c r="G156" s="24">
        <v>0</v>
      </c>
      <c r="H156" s="24">
        <v>0</v>
      </c>
      <c r="I156" s="24">
        <v>1</v>
      </c>
      <c r="J156" s="24">
        <v>0</v>
      </c>
      <c r="K156" s="24">
        <v>0</v>
      </c>
      <c r="L156" s="24">
        <v>0</v>
      </c>
      <c r="M156" s="24">
        <v>0</v>
      </c>
      <c r="N156" s="24">
        <v>0</v>
      </c>
      <c r="O156" s="24">
        <v>0</v>
      </c>
      <c r="P156" s="24">
        <v>14</v>
      </c>
      <c r="Q156" s="4"/>
    </row>
    <row r="157" spans="1:17" ht="14.5" customHeight="1" x14ac:dyDescent="0.35">
      <c r="A157" s="16" t="s">
        <v>250</v>
      </c>
      <c r="B157" s="24">
        <v>0</v>
      </c>
      <c r="C157" s="24">
        <v>0</v>
      </c>
      <c r="D157" s="24">
        <v>0</v>
      </c>
      <c r="E157" s="24">
        <v>0</v>
      </c>
      <c r="F157" s="24">
        <v>0</v>
      </c>
      <c r="G157" s="24">
        <v>0</v>
      </c>
      <c r="H157" s="24">
        <v>0</v>
      </c>
      <c r="I157" s="24">
        <v>0</v>
      </c>
      <c r="J157" s="24">
        <v>0</v>
      </c>
      <c r="K157" s="24">
        <v>0</v>
      </c>
      <c r="L157" s="24">
        <v>0</v>
      </c>
      <c r="M157" s="24">
        <v>0</v>
      </c>
      <c r="N157" s="24">
        <v>0</v>
      </c>
      <c r="O157" s="24">
        <v>0</v>
      </c>
      <c r="P157" s="24">
        <v>0</v>
      </c>
      <c r="Q157" s="4"/>
    </row>
    <row r="158" spans="1:17" ht="14.5" customHeight="1" x14ac:dyDescent="0.35">
      <c r="A158" s="16" t="s">
        <v>251</v>
      </c>
      <c r="B158" s="24">
        <v>1</v>
      </c>
      <c r="C158" s="24">
        <v>0</v>
      </c>
      <c r="D158" s="24">
        <v>4</v>
      </c>
      <c r="E158" s="24">
        <v>1</v>
      </c>
      <c r="F158" s="24">
        <v>1</v>
      </c>
      <c r="G158" s="24">
        <v>0</v>
      </c>
      <c r="H158" s="24">
        <v>0</v>
      </c>
      <c r="I158" s="24">
        <v>0</v>
      </c>
      <c r="J158" s="24">
        <v>16</v>
      </c>
      <c r="K158" s="24">
        <v>1</v>
      </c>
      <c r="L158" s="24">
        <v>0</v>
      </c>
      <c r="M158" s="24">
        <v>0</v>
      </c>
      <c r="N158" s="24">
        <v>1</v>
      </c>
      <c r="O158" s="24">
        <v>0</v>
      </c>
      <c r="P158" s="24">
        <v>25</v>
      </c>
      <c r="Q158" s="4"/>
    </row>
    <row r="159" spans="1:17" ht="14.5" customHeight="1" x14ac:dyDescent="0.35">
      <c r="A159" s="16" t="s">
        <v>252</v>
      </c>
      <c r="B159" s="24">
        <v>0</v>
      </c>
      <c r="C159" s="24">
        <v>0</v>
      </c>
      <c r="D159" s="24">
        <v>13</v>
      </c>
      <c r="E159" s="24">
        <v>0</v>
      </c>
      <c r="F159" s="24">
        <v>0</v>
      </c>
      <c r="G159" s="24">
        <v>0</v>
      </c>
      <c r="H159" s="24">
        <v>0</v>
      </c>
      <c r="I159" s="24">
        <v>0</v>
      </c>
      <c r="J159" s="24">
        <v>0</v>
      </c>
      <c r="K159" s="24">
        <v>0</v>
      </c>
      <c r="L159" s="24">
        <v>0</v>
      </c>
      <c r="M159" s="24">
        <v>0</v>
      </c>
      <c r="N159" s="24">
        <v>0</v>
      </c>
      <c r="O159" s="24">
        <v>0</v>
      </c>
      <c r="P159" s="24">
        <v>13</v>
      </c>
      <c r="Q159" s="4"/>
    </row>
    <row r="160" spans="1:17" ht="14.5" customHeight="1" x14ac:dyDescent="0.35">
      <c r="A160" s="16" t="s">
        <v>253</v>
      </c>
      <c r="B160" s="24">
        <v>4</v>
      </c>
      <c r="C160" s="24">
        <v>1</v>
      </c>
      <c r="D160" s="24">
        <v>37</v>
      </c>
      <c r="E160" s="24">
        <v>0</v>
      </c>
      <c r="F160" s="24">
        <v>2</v>
      </c>
      <c r="G160" s="24">
        <v>0</v>
      </c>
      <c r="H160" s="24">
        <v>0</v>
      </c>
      <c r="I160" s="24">
        <v>0</v>
      </c>
      <c r="J160" s="24">
        <v>1</v>
      </c>
      <c r="K160" s="24">
        <v>0</v>
      </c>
      <c r="L160" s="24">
        <v>0</v>
      </c>
      <c r="M160" s="24">
        <v>1</v>
      </c>
      <c r="N160" s="24">
        <v>0</v>
      </c>
      <c r="O160" s="24">
        <v>0</v>
      </c>
      <c r="P160" s="24">
        <v>46</v>
      </c>
      <c r="Q160" s="4"/>
    </row>
    <row r="161" spans="1:17" ht="14.5" customHeight="1" x14ac:dyDescent="0.35">
      <c r="A161" s="16" t="s">
        <v>254</v>
      </c>
      <c r="B161" s="24">
        <v>1</v>
      </c>
      <c r="C161" s="24">
        <v>0</v>
      </c>
      <c r="D161" s="24">
        <v>4</v>
      </c>
      <c r="E161" s="24">
        <v>0</v>
      </c>
      <c r="F161" s="24">
        <v>0</v>
      </c>
      <c r="G161" s="24">
        <v>0</v>
      </c>
      <c r="H161" s="24">
        <v>0</v>
      </c>
      <c r="I161" s="24">
        <v>1</v>
      </c>
      <c r="J161" s="24">
        <v>0</v>
      </c>
      <c r="K161" s="24">
        <v>0</v>
      </c>
      <c r="L161" s="24">
        <v>0</v>
      </c>
      <c r="M161" s="24">
        <v>0</v>
      </c>
      <c r="N161" s="24">
        <v>0</v>
      </c>
      <c r="O161" s="24">
        <v>0</v>
      </c>
      <c r="P161" s="24">
        <v>6</v>
      </c>
      <c r="Q161" s="4"/>
    </row>
    <row r="162" spans="1:17" ht="14.5" customHeight="1" x14ac:dyDescent="0.35">
      <c r="A162" s="16" t="s">
        <v>255</v>
      </c>
      <c r="B162" s="24">
        <v>0</v>
      </c>
      <c r="C162" s="24">
        <v>1</v>
      </c>
      <c r="D162" s="24">
        <v>10</v>
      </c>
      <c r="E162" s="24">
        <v>0</v>
      </c>
      <c r="F162" s="24">
        <v>0</v>
      </c>
      <c r="G162" s="24">
        <v>0</v>
      </c>
      <c r="H162" s="24">
        <v>0</v>
      </c>
      <c r="I162" s="24">
        <v>0</v>
      </c>
      <c r="J162" s="24">
        <v>12</v>
      </c>
      <c r="K162" s="24">
        <v>0</v>
      </c>
      <c r="L162" s="24">
        <v>0</v>
      </c>
      <c r="M162" s="24">
        <v>0</v>
      </c>
      <c r="N162" s="24">
        <v>0</v>
      </c>
      <c r="O162" s="24">
        <v>1</v>
      </c>
      <c r="P162" s="24">
        <v>24</v>
      </c>
      <c r="Q162" s="4"/>
    </row>
    <row r="163" spans="1:17" ht="14.5" customHeight="1" x14ac:dyDescent="0.35">
      <c r="A163" s="405" t="s">
        <v>256</v>
      </c>
      <c r="B163" s="209">
        <v>10</v>
      </c>
      <c r="C163" s="209">
        <v>2</v>
      </c>
      <c r="D163" s="209">
        <v>111</v>
      </c>
      <c r="E163" s="209">
        <v>3</v>
      </c>
      <c r="F163" s="209">
        <v>3</v>
      </c>
      <c r="G163" s="209">
        <v>0</v>
      </c>
      <c r="H163" s="209">
        <v>0</v>
      </c>
      <c r="I163" s="209">
        <v>2</v>
      </c>
      <c r="J163" s="209">
        <v>46</v>
      </c>
      <c r="K163" s="209">
        <v>2</v>
      </c>
      <c r="L163" s="209">
        <v>1</v>
      </c>
      <c r="M163" s="209">
        <v>1</v>
      </c>
      <c r="N163" s="209">
        <v>1</v>
      </c>
      <c r="O163" s="209">
        <v>1</v>
      </c>
      <c r="P163" s="209">
        <v>183</v>
      </c>
      <c r="Q163" s="4"/>
    </row>
    <row r="164" spans="1:17" ht="14.5" customHeight="1" x14ac:dyDescent="0.35">
      <c r="A164" s="406" t="s">
        <v>257</v>
      </c>
      <c r="B164" s="24">
        <v>10</v>
      </c>
      <c r="C164" s="24">
        <v>1</v>
      </c>
      <c r="D164" s="24">
        <v>105</v>
      </c>
      <c r="E164" s="24">
        <v>1</v>
      </c>
      <c r="F164" s="24">
        <v>3</v>
      </c>
      <c r="G164" s="24">
        <v>0</v>
      </c>
      <c r="H164" s="24">
        <v>1</v>
      </c>
      <c r="I164" s="24">
        <v>1</v>
      </c>
      <c r="J164" s="24">
        <v>21</v>
      </c>
      <c r="K164" s="24">
        <v>2</v>
      </c>
      <c r="L164" s="24">
        <v>1</v>
      </c>
      <c r="M164" s="24">
        <v>1</v>
      </c>
      <c r="N164" s="24">
        <v>1</v>
      </c>
      <c r="O164" s="24">
        <v>0</v>
      </c>
      <c r="P164" s="24">
        <v>148</v>
      </c>
      <c r="Q164" s="4"/>
    </row>
    <row r="165" spans="1:17" ht="14.5" customHeight="1" x14ac:dyDescent="0.35">
      <c r="A165" s="395" t="s">
        <v>260</v>
      </c>
      <c r="B165" s="407"/>
      <c r="C165" s="407"/>
      <c r="D165" s="407"/>
      <c r="E165" s="407"/>
      <c r="F165" s="407"/>
      <c r="G165" s="407"/>
      <c r="H165" s="407"/>
      <c r="I165" s="407"/>
      <c r="J165" s="407"/>
      <c r="K165" s="407"/>
      <c r="L165" s="407"/>
      <c r="M165" s="407"/>
      <c r="N165" s="407"/>
      <c r="O165" s="407"/>
      <c r="P165" s="408"/>
      <c r="Q165" s="4"/>
    </row>
    <row r="166" spans="1:17" ht="14.5" customHeight="1" x14ac:dyDescent="0.35">
      <c r="A166" s="400" t="s">
        <v>270</v>
      </c>
      <c r="B166" s="409"/>
      <c r="C166" s="409"/>
      <c r="D166" s="409"/>
      <c r="E166" s="409"/>
      <c r="F166" s="409"/>
      <c r="G166" s="409"/>
      <c r="H166" s="409"/>
      <c r="I166" s="409"/>
      <c r="J166" s="409"/>
      <c r="K166" s="409"/>
      <c r="L166" s="409"/>
      <c r="M166" s="409"/>
      <c r="N166" s="409"/>
      <c r="O166" s="409"/>
      <c r="P166" s="410"/>
      <c r="Q166" s="4"/>
    </row>
    <row r="167" spans="1:17" ht="14.5" customHeight="1" x14ac:dyDescent="0.35">
      <c r="A167" s="16" t="s">
        <v>246</v>
      </c>
      <c r="B167" s="24">
        <v>0</v>
      </c>
      <c r="C167" s="24">
        <v>0</v>
      </c>
      <c r="D167" s="24">
        <v>1</v>
      </c>
      <c r="E167" s="24">
        <v>0</v>
      </c>
      <c r="F167" s="24">
        <v>0</v>
      </c>
      <c r="G167" s="24">
        <v>0</v>
      </c>
      <c r="H167" s="24">
        <v>0</v>
      </c>
      <c r="I167" s="24">
        <v>0</v>
      </c>
      <c r="J167" s="24">
        <v>0</v>
      </c>
      <c r="K167" s="24">
        <v>0</v>
      </c>
      <c r="L167" s="24">
        <v>0</v>
      </c>
      <c r="M167" s="24">
        <v>0</v>
      </c>
      <c r="N167" s="24">
        <v>0</v>
      </c>
      <c r="O167" s="24">
        <v>0</v>
      </c>
      <c r="P167" s="24">
        <v>1</v>
      </c>
      <c r="Q167" s="4"/>
    </row>
    <row r="168" spans="1:17" ht="14.5" customHeight="1" x14ac:dyDescent="0.35">
      <c r="A168" s="16" t="s">
        <v>247</v>
      </c>
      <c r="B168" s="24">
        <v>2</v>
      </c>
      <c r="C168" s="24">
        <v>0</v>
      </c>
      <c r="D168" s="24">
        <v>21</v>
      </c>
      <c r="E168" s="24">
        <v>1</v>
      </c>
      <c r="F168" s="24">
        <v>0</v>
      </c>
      <c r="G168" s="24">
        <v>0</v>
      </c>
      <c r="H168" s="24">
        <v>0</v>
      </c>
      <c r="I168" s="24">
        <v>0</v>
      </c>
      <c r="J168" s="24">
        <v>5</v>
      </c>
      <c r="K168" s="24">
        <v>1</v>
      </c>
      <c r="L168" s="24">
        <v>0</v>
      </c>
      <c r="M168" s="24">
        <v>0</v>
      </c>
      <c r="N168" s="24">
        <v>1</v>
      </c>
      <c r="O168" s="24">
        <v>0</v>
      </c>
      <c r="P168" s="24">
        <v>31</v>
      </c>
      <c r="Q168" s="4"/>
    </row>
    <row r="169" spans="1:17" ht="14.5" customHeight="1" x14ac:dyDescent="0.35">
      <c r="A169" s="16" t="s">
        <v>248</v>
      </c>
      <c r="B169" s="24">
        <v>3</v>
      </c>
      <c r="C169" s="24">
        <v>0</v>
      </c>
      <c r="D169" s="24">
        <v>36</v>
      </c>
      <c r="E169" s="24">
        <v>4</v>
      </c>
      <c r="F169" s="24">
        <v>1</v>
      </c>
      <c r="G169" s="24">
        <v>0</v>
      </c>
      <c r="H169" s="24">
        <v>1</v>
      </c>
      <c r="I169" s="24">
        <v>1</v>
      </c>
      <c r="J169" s="24">
        <v>18</v>
      </c>
      <c r="K169" s="24">
        <v>1</v>
      </c>
      <c r="L169" s="24">
        <v>0</v>
      </c>
      <c r="M169" s="24">
        <v>0</v>
      </c>
      <c r="N169" s="24">
        <v>0</v>
      </c>
      <c r="O169" s="24">
        <v>0</v>
      </c>
      <c r="P169" s="24">
        <v>65</v>
      </c>
      <c r="Q169" s="4"/>
    </row>
    <row r="170" spans="1:17" ht="14.5" customHeight="1" x14ac:dyDescent="0.35">
      <c r="A170" s="16" t="s">
        <v>249</v>
      </c>
      <c r="B170" s="24">
        <v>0</v>
      </c>
      <c r="C170" s="24">
        <v>0</v>
      </c>
      <c r="D170" s="24">
        <v>9</v>
      </c>
      <c r="E170" s="24">
        <v>1</v>
      </c>
      <c r="F170" s="24">
        <v>1</v>
      </c>
      <c r="G170" s="24">
        <v>0</v>
      </c>
      <c r="H170" s="24">
        <v>0</v>
      </c>
      <c r="I170" s="24">
        <v>0</v>
      </c>
      <c r="J170" s="24">
        <v>5</v>
      </c>
      <c r="K170" s="24">
        <v>1</v>
      </c>
      <c r="L170" s="24">
        <v>0</v>
      </c>
      <c r="M170" s="24">
        <v>0</v>
      </c>
      <c r="N170" s="24">
        <v>0</v>
      </c>
      <c r="O170" s="24">
        <v>0</v>
      </c>
      <c r="P170" s="24">
        <v>17</v>
      </c>
      <c r="Q170" s="4"/>
    </row>
    <row r="171" spans="1:17" ht="14.5" customHeight="1" x14ac:dyDescent="0.35">
      <c r="A171" s="16" t="s">
        <v>250</v>
      </c>
      <c r="B171" s="24">
        <v>0</v>
      </c>
      <c r="C171" s="24">
        <v>0</v>
      </c>
      <c r="D171" s="24">
        <v>0</v>
      </c>
      <c r="E171" s="24">
        <v>0</v>
      </c>
      <c r="F171" s="24">
        <v>0</v>
      </c>
      <c r="G171" s="24">
        <v>0</v>
      </c>
      <c r="H171" s="24">
        <v>0</v>
      </c>
      <c r="I171" s="24">
        <v>0</v>
      </c>
      <c r="J171" s="24">
        <v>0</v>
      </c>
      <c r="K171" s="24">
        <v>0</v>
      </c>
      <c r="L171" s="24">
        <v>0</v>
      </c>
      <c r="M171" s="24">
        <v>0</v>
      </c>
      <c r="N171" s="24">
        <v>0</v>
      </c>
      <c r="O171" s="24">
        <v>0</v>
      </c>
      <c r="P171" s="24">
        <v>0</v>
      </c>
      <c r="Q171" s="4"/>
    </row>
    <row r="172" spans="1:17" ht="14.5" customHeight="1" x14ac:dyDescent="0.35">
      <c r="A172" s="16" t="s">
        <v>251</v>
      </c>
      <c r="B172" s="24">
        <v>0</v>
      </c>
      <c r="C172" s="24">
        <v>0</v>
      </c>
      <c r="D172" s="24">
        <v>4</v>
      </c>
      <c r="E172" s="24">
        <v>2</v>
      </c>
      <c r="F172" s="24">
        <v>0</v>
      </c>
      <c r="G172" s="24">
        <v>0</v>
      </c>
      <c r="H172" s="24">
        <v>0</v>
      </c>
      <c r="I172" s="24">
        <v>0</v>
      </c>
      <c r="J172" s="24">
        <v>4</v>
      </c>
      <c r="K172" s="24">
        <v>1</v>
      </c>
      <c r="L172" s="24">
        <v>0</v>
      </c>
      <c r="M172" s="24">
        <v>0</v>
      </c>
      <c r="N172" s="24">
        <v>0</v>
      </c>
      <c r="O172" s="24">
        <v>0</v>
      </c>
      <c r="P172" s="24">
        <v>11</v>
      </c>
      <c r="Q172" s="4"/>
    </row>
    <row r="173" spans="1:17" ht="14.5" customHeight="1" x14ac:dyDescent="0.35">
      <c r="A173" s="16" t="s">
        <v>252</v>
      </c>
      <c r="B173" s="24">
        <v>11</v>
      </c>
      <c r="C173" s="24">
        <v>0</v>
      </c>
      <c r="D173" s="24">
        <v>90</v>
      </c>
      <c r="E173" s="24">
        <v>5</v>
      </c>
      <c r="F173" s="24">
        <v>2</v>
      </c>
      <c r="G173" s="24">
        <v>1</v>
      </c>
      <c r="H173" s="24">
        <v>0</v>
      </c>
      <c r="I173" s="24">
        <v>1</v>
      </c>
      <c r="J173" s="24">
        <v>3</v>
      </c>
      <c r="K173" s="24">
        <v>0</v>
      </c>
      <c r="L173" s="24">
        <v>0</v>
      </c>
      <c r="M173" s="24">
        <v>0</v>
      </c>
      <c r="N173" s="24">
        <v>0</v>
      </c>
      <c r="O173" s="24">
        <v>0</v>
      </c>
      <c r="P173" s="24">
        <v>113</v>
      </c>
      <c r="Q173" s="4"/>
    </row>
    <row r="174" spans="1:17" ht="14.5" customHeight="1" x14ac:dyDescent="0.35">
      <c r="A174" s="16" t="s">
        <v>253</v>
      </c>
      <c r="B174" s="24">
        <v>22</v>
      </c>
      <c r="C174" s="24">
        <v>3</v>
      </c>
      <c r="D174" s="24">
        <v>125</v>
      </c>
      <c r="E174" s="24">
        <v>101</v>
      </c>
      <c r="F174" s="24">
        <v>3</v>
      </c>
      <c r="G174" s="24">
        <v>0</v>
      </c>
      <c r="H174" s="24">
        <v>0</v>
      </c>
      <c r="I174" s="24">
        <v>12</v>
      </c>
      <c r="J174" s="24">
        <v>19</v>
      </c>
      <c r="K174" s="24">
        <v>19</v>
      </c>
      <c r="L174" s="24">
        <v>1</v>
      </c>
      <c r="M174" s="24">
        <v>0</v>
      </c>
      <c r="N174" s="24">
        <v>0</v>
      </c>
      <c r="O174" s="24">
        <v>1</v>
      </c>
      <c r="P174" s="24">
        <v>306</v>
      </c>
      <c r="Q174" s="4"/>
    </row>
    <row r="175" spans="1:17" ht="14.5" customHeight="1" x14ac:dyDescent="0.35">
      <c r="A175" s="16" t="s">
        <v>254</v>
      </c>
      <c r="B175" s="24">
        <v>1</v>
      </c>
      <c r="C175" s="24">
        <v>0</v>
      </c>
      <c r="D175" s="24">
        <v>0</v>
      </c>
      <c r="E175" s="24">
        <v>4</v>
      </c>
      <c r="F175" s="24">
        <v>0</v>
      </c>
      <c r="G175" s="24">
        <v>0</v>
      </c>
      <c r="H175" s="24">
        <v>0</v>
      </c>
      <c r="I175" s="24">
        <v>0</v>
      </c>
      <c r="J175" s="24">
        <v>0</v>
      </c>
      <c r="K175" s="24">
        <v>0</v>
      </c>
      <c r="L175" s="24">
        <v>0</v>
      </c>
      <c r="M175" s="24">
        <v>0</v>
      </c>
      <c r="N175" s="24">
        <v>0</v>
      </c>
      <c r="O175" s="24">
        <v>0</v>
      </c>
      <c r="P175" s="24">
        <v>5</v>
      </c>
      <c r="Q175" s="4"/>
    </row>
    <row r="176" spans="1:17" ht="14.5" customHeight="1" x14ac:dyDescent="0.35">
      <c r="A176" s="16" t="s">
        <v>255</v>
      </c>
      <c r="B176" s="24">
        <v>0</v>
      </c>
      <c r="C176" s="24">
        <v>0</v>
      </c>
      <c r="D176" s="24">
        <v>0</v>
      </c>
      <c r="E176" s="24">
        <v>0</v>
      </c>
      <c r="F176" s="24">
        <v>0</v>
      </c>
      <c r="G176" s="24">
        <v>0</v>
      </c>
      <c r="H176" s="24">
        <v>0</v>
      </c>
      <c r="I176" s="24">
        <v>0</v>
      </c>
      <c r="J176" s="24">
        <v>0</v>
      </c>
      <c r="K176" s="24">
        <v>0</v>
      </c>
      <c r="L176" s="24">
        <v>0</v>
      </c>
      <c r="M176" s="24">
        <v>0</v>
      </c>
      <c r="N176" s="24">
        <v>0</v>
      </c>
      <c r="O176" s="24">
        <v>0</v>
      </c>
      <c r="P176" s="24">
        <v>0</v>
      </c>
      <c r="Q176" s="4"/>
    </row>
    <row r="177" spans="1:17" ht="14.5" customHeight="1" x14ac:dyDescent="0.35">
      <c r="A177" s="405" t="s">
        <v>256</v>
      </c>
      <c r="B177" s="209">
        <v>39</v>
      </c>
      <c r="C177" s="209">
        <v>3</v>
      </c>
      <c r="D177" s="209">
        <v>286</v>
      </c>
      <c r="E177" s="209">
        <v>118</v>
      </c>
      <c r="F177" s="209">
        <v>7</v>
      </c>
      <c r="G177" s="209">
        <v>1</v>
      </c>
      <c r="H177" s="209">
        <v>1</v>
      </c>
      <c r="I177" s="209">
        <v>14</v>
      </c>
      <c r="J177" s="209">
        <v>54</v>
      </c>
      <c r="K177" s="209">
        <v>23</v>
      </c>
      <c r="L177" s="209">
        <v>1</v>
      </c>
      <c r="M177" s="209">
        <v>0</v>
      </c>
      <c r="N177" s="209">
        <v>1</v>
      </c>
      <c r="O177" s="209">
        <v>1</v>
      </c>
      <c r="P177" s="209">
        <v>549</v>
      </c>
      <c r="Q177" s="4"/>
    </row>
    <row r="178" spans="1:17" ht="14.5" customHeight="1" x14ac:dyDescent="0.35">
      <c r="A178" s="406" t="s">
        <v>257</v>
      </c>
      <c r="B178" s="24">
        <v>41</v>
      </c>
      <c r="C178" s="24">
        <v>4</v>
      </c>
      <c r="D178" s="24">
        <v>302</v>
      </c>
      <c r="E178" s="24">
        <v>118</v>
      </c>
      <c r="F178" s="24">
        <v>6</v>
      </c>
      <c r="G178" s="24">
        <v>1</v>
      </c>
      <c r="H178" s="24">
        <v>1</v>
      </c>
      <c r="I178" s="24">
        <v>13</v>
      </c>
      <c r="J178" s="24">
        <v>66</v>
      </c>
      <c r="K178" s="24">
        <v>22</v>
      </c>
      <c r="L178" s="24">
        <v>0</v>
      </c>
      <c r="M178" s="24">
        <v>0</v>
      </c>
      <c r="N178" s="24">
        <v>0</v>
      </c>
      <c r="O178" s="24">
        <v>1</v>
      </c>
      <c r="P178" s="24">
        <v>575</v>
      </c>
      <c r="Q178" s="4"/>
    </row>
    <row r="179" spans="1:17" ht="14.5" customHeight="1" x14ac:dyDescent="0.35">
      <c r="A179" s="395" t="s">
        <v>260</v>
      </c>
      <c r="B179" s="407"/>
      <c r="C179" s="407"/>
      <c r="D179" s="407"/>
      <c r="E179" s="407"/>
      <c r="F179" s="407"/>
      <c r="G179" s="407"/>
      <c r="H179" s="407"/>
      <c r="I179" s="407"/>
      <c r="J179" s="407"/>
      <c r="K179" s="407"/>
      <c r="L179" s="407"/>
      <c r="M179" s="407"/>
      <c r="N179" s="407"/>
      <c r="O179" s="407"/>
      <c r="P179" s="408"/>
      <c r="Q179" s="4"/>
    </row>
    <row r="180" spans="1:17" ht="14.5" customHeight="1" x14ac:dyDescent="0.35">
      <c r="A180" s="400" t="s">
        <v>271</v>
      </c>
      <c r="B180" s="409"/>
      <c r="C180" s="409"/>
      <c r="D180" s="409"/>
      <c r="E180" s="409"/>
      <c r="F180" s="409"/>
      <c r="G180" s="409"/>
      <c r="H180" s="409"/>
      <c r="I180" s="409"/>
      <c r="J180" s="409"/>
      <c r="K180" s="409"/>
      <c r="L180" s="409"/>
      <c r="M180" s="409"/>
      <c r="N180" s="409"/>
      <c r="O180" s="409"/>
      <c r="P180" s="410"/>
      <c r="Q180" s="4"/>
    </row>
    <row r="181" spans="1:17" ht="14.5" customHeight="1" x14ac:dyDescent="0.35">
      <c r="A181" s="16" t="s">
        <v>246</v>
      </c>
      <c r="B181" s="24">
        <v>0</v>
      </c>
      <c r="C181" s="24">
        <v>0</v>
      </c>
      <c r="D181" s="24">
        <v>0</v>
      </c>
      <c r="E181" s="24">
        <v>0</v>
      </c>
      <c r="F181" s="24">
        <v>0</v>
      </c>
      <c r="G181" s="24">
        <v>0</v>
      </c>
      <c r="H181" s="24">
        <v>0</v>
      </c>
      <c r="I181" s="24">
        <v>0</v>
      </c>
      <c r="J181" s="24">
        <v>0</v>
      </c>
      <c r="K181" s="24">
        <v>0</v>
      </c>
      <c r="L181" s="24">
        <v>0</v>
      </c>
      <c r="M181" s="24">
        <v>0</v>
      </c>
      <c r="N181" s="24">
        <v>0</v>
      </c>
      <c r="O181" s="24">
        <v>0</v>
      </c>
      <c r="P181" s="24">
        <v>0</v>
      </c>
      <c r="Q181" s="4"/>
    </row>
    <row r="182" spans="1:17" ht="14.5" customHeight="1" x14ac:dyDescent="0.35">
      <c r="A182" s="16" t="s">
        <v>247</v>
      </c>
      <c r="B182" s="24">
        <v>1</v>
      </c>
      <c r="C182" s="24">
        <v>0</v>
      </c>
      <c r="D182" s="24">
        <v>5</v>
      </c>
      <c r="E182" s="24">
        <v>1</v>
      </c>
      <c r="F182" s="24">
        <v>0</v>
      </c>
      <c r="G182" s="24">
        <v>0</v>
      </c>
      <c r="H182" s="24">
        <v>0</v>
      </c>
      <c r="I182" s="24">
        <v>1</v>
      </c>
      <c r="J182" s="24">
        <v>1</v>
      </c>
      <c r="K182" s="24">
        <v>0</v>
      </c>
      <c r="L182" s="24">
        <v>0</v>
      </c>
      <c r="M182" s="24">
        <v>0</v>
      </c>
      <c r="N182" s="24">
        <v>0</v>
      </c>
      <c r="O182" s="24">
        <v>0</v>
      </c>
      <c r="P182" s="24">
        <v>9</v>
      </c>
      <c r="Q182" s="4"/>
    </row>
    <row r="183" spans="1:17" ht="14.5" customHeight="1" x14ac:dyDescent="0.35">
      <c r="A183" s="16" t="s">
        <v>248</v>
      </c>
      <c r="B183" s="24">
        <v>1</v>
      </c>
      <c r="C183" s="24">
        <v>0</v>
      </c>
      <c r="D183" s="24">
        <v>4</v>
      </c>
      <c r="E183" s="24">
        <v>0</v>
      </c>
      <c r="F183" s="24">
        <v>0</v>
      </c>
      <c r="G183" s="24">
        <v>0</v>
      </c>
      <c r="H183" s="24">
        <v>0</v>
      </c>
      <c r="I183" s="24">
        <v>0</v>
      </c>
      <c r="J183" s="24">
        <v>2</v>
      </c>
      <c r="K183" s="24">
        <v>0</v>
      </c>
      <c r="L183" s="24">
        <v>2</v>
      </c>
      <c r="M183" s="24">
        <v>0</v>
      </c>
      <c r="N183" s="24">
        <v>1</v>
      </c>
      <c r="O183" s="24">
        <v>0</v>
      </c>
      <c r="P183" s="24">
        <v>10</v>
      </c>
      <c r="Q183" s="4"/>
    </row>
    <row r="184" spans="1:17" ht="14.5" customHeight="1" x14ac:dyDescent="0.35">
      <c r="A184" s="16" t="s">
        <v>249</v>
      </c>
      <c r="B184" s="24">
        <v>1</v>
      </c>
      <c r="C184" s="24">
        <v>0</v>
      </c>
      <c r="D184" s="24">
        <v>3</v>
      </c>
      <c r="E184" s="24">
        <v>0</v>
      </c>
      <c r="F184" s="24">
        <v>0</v>
      </c>
      <c r="G184" s="24">
        <v>0</v>
      </c>
      <c r="H184" s="24">
        <v>0</v>
      </c>
      <c r="I184" s="24">
        <v>1</v>
      </c>
      <c r="J184" s="24">
        <v>0</v>
      </c>
      <c r="K184" s="24">
        <v>0</v>
      </c>
      <c r="L184" s="24">
        <v>0</v>
      </c>
      <c r="M184" s="24">
        <v>0</v>
      </c>
      <c r="N184" s="24">
        <v>0</v>
      </c>
      <c r="O184" s="24">
        <v>0</v>
      </c>
      <c r="P184" s="24">
        <v>5</v>
      </c>
      <c r="Q184" s="4"/>
    </row>
    <row r="185" spans="1:17" ht="14.5" customHeight="1" x14ac:dyDescent="0.35">
      <c r="A185" s="16" t="s">
        <v>250</v>
      </c>
      <c r="B185" s="24">
        <v>0</v>
      </c>
      <c r="C185" s="24">
        <v>0</v>
      </c>
      <c r="D185" s="24">
        <v>0</v>
      </c>
      <c r="E185" s="24">
        <v>0</v>
      </c>
      <c r="F185" s="24">
        <v>0</v>
      </c>
      <c r="G185" s="24">
        <v>0</v>
      </c>
      <c r="H185" s="24">
        <v>0</v>
      </c>
      <c r="I185" s="24">
        <v>0</v>
      </c>
      <c r="J185" s="24">
        <v>0</v>
      </c>
      <c r="K185" s="24">
        <v>0</v>
      </c>
      <c r="L185" s="24">
        <v>0</v>
      </c>
      <c r="M185" s="24">
        <v>0</v>
      </c>
      <c r="N185" s="24">
        <v>0</v>
      </c>
      <c r="O185" s="24">
        <v>0</v>
      </c>
      <c r="P185" s="24">
        <v>0</v>
      </c>
      <c r="Q185" s="4"/>
    </row>
    <row r="186" spans="1:17" ht="14.5" customHeight="1" x14ac:dyDescent="0.35">
      <c r="A186" s="16" t="s">
        <v>251</v>
      </c>
      <c r="B186" s="24">
        <v>0</v>
      </c>
      <c r="C186" s="24">
        <v>0</v>
      </c>
      <c r="D186" s="24">
        <v>0</v>
      </c>
      <c r="E186" s="24">
        <v>0</v>
      </c>
      <c r="F186" s="24">
        <v>0</v>
      </c>
      <c r="G186" s="24">
        <v>0</v>
      </c>
      <c r="H186" s="24">
        <v>0</v>
      </c>
      <c r="I186" s="24">
        <v>0</v>
      </c>
      <c r="J186" s="24">
        <v>1</v>
      </c>
      <c r="K186" s="24">
        <v>0</v>
      </c>
      <c r="L186" s="24">
        <v>0</v>
      </c>
      <c r="M186" s="24">
        <v>0</v>
      </c>
      <c r="N186" s="24">
        <v>0</v>
      </c>
      <c r="O186" s="24">
        <v>0</v>
      </c>
      <c r="P186" s="24">
        <v>1</v>
      </c>
      <c r="Q186" s="4"/>
    </row>
    <row r="187" spans="1:17" ht="14.5" customHeight="1" x14ac:dyDescent="0.35">
      <c r="A187" s="16" t="s">
        <v>252</v>
      </c>
      <c r="B187" s="24">
        <v>7</v>
      </c>
      <c r="C187" s="24">
        <v>0</v>
      </c>
      <c r="D187" s="24">
        <v>35</v>
      </c>
      <c r="E187" s="24">
        <v>0</v>
      </c>
      <c r="F187" s="24">
        <v>0</v>
      </c>
      <c r="G187" s="24">
        <v>0</v>
      </c>
      <c r="H187" s="24">
        <v>0</v>
      </c>
      <c r="I187" s="24">
        <v>2</v>
      </c>
      <c r="J187" s="24">
        <v>1</v>
      </c>
      <c r="K187" s="24">
        <v>0</v>
      </c>
      <c r="L187" s="24">
        <v>0</v>
      </c>
      <c r="M187" s="24">
        <v>0</v>
      </c>
      <c r="N187" s="24">
        <v>0</v>
      </c>
      <c r="O187" s="24">
        <v>0</v>
      </c>
      <c r="P187" s="24">
        <v>45</v>
      </c>
      <c r="Q187" s="4"/>
    </row>
    <row r="188" spans="1:17" ht="14.5" customHeight="1" x14ac:dyDescent="0.35">
      <c r="A188" s="16" t="s">
        <v>253</v>
      </c>
      <c r="B188" s="24">
        <v>21</v>
      </c>
      <c r="C188" s="24">
        <v>0</v>
      </c>
      <c r="D188" s="24">
        <v>53</v>
      </c>
      <c r="E188" s="24">
        <v>3</v>
      </c>
      <c r="F188" s="24">
        <v>2</v>
      </c>
      <c r="G188" s="24">
        <v>0</v>
      </c>
      <c r="H188" s="24">
        <v>2</v>
      </c>
      <c r="I188" s="24">
        <v>6</v>
      </c>
      <c r="J188" s="24">
        <v>4</v>
      </c>
      <c r="K188" s="24">
        <v>0</v>
      </c>
      <c r="L188" s="24">
        <v>1</v>
      </c>
      <c r="M188" s="24">
        <v>0</v>
      </c>
      <c r="N188" s="24">
        <v>0</v>
      </c>
      <c r="O188" s="24">
        <v>0</v>
      </c>
      <c r="P188" s="24">
        <v>92</v>
      </c>
      <c r="Q188" s="4"/>
    </row>
    <row r="189" spans="1:17" ht="14.5" customHeight="1" x14ac:dyDescent="0.35">
      <c r="A189" s="16" t="s">
        <v>254</v>
      </c>
      <c r="B189" s="24">
        <v>0</v>
      </c>
      <c r="C189" s="24">
        <v>0</v>
      </c>
      <c r="D189" s="24">
        <v>1</v>
      </c>
      <c r="E189" s="24">
        <v>0</v>
      </c>
      <c r="F189" s="24">
        <v>0</v>
      </c>
      <c r="G189" s="24">
        <v>0</v>
      </c>
      <c r="H189" s="24">
        <v>0</v>
      </c>
      <c r="I189" s="24">
        <v>0</v>
      </c>
      <c r="J189" s="24">
        <v>1</v>
      </c>
      <c r="K189" s="24">
        <v>0</v>
      </c>
      <c r="L189" s="24">
        <v>0</v>
      </c>
      <c r="M189" s="24">
        <v>0</v>
      </c>
      <c r="N189" s="24">
        <v>0</v>
      </c>
      <c r="O189" s="24">
        <v>0</v>
      </c>
      <c r="P189" s="24">
        <v>2</v>
      </c>
      <c r="Q189" s="4"/>
    </row>
    <row r="190" spans="1:17" ht="14.5" customHeight="1" x14ac:dyDescent="0.35">
      <c r="A190" s="16" t="s">
        <v>255</v>
      </c>
      <c r="B190" s="24">
        <v>0</v>
      </c>
      <c r="C190" s="24">
        <v>0</v>
      </c>
      <c r="D190" s="24">
        <v>0</v>
      </c>
      <c r="E190" s="24">
        <v>0</v>
      </c>
      <c r="F190" s="24">
        <v>0</v>
      </c>
      <c r="G190" s="24">
        <v>0</v>
      </c>
      <c r="H190" s="24">
        <v>0</v>
      </c>
      <c r="I190" s="24">
        <v>0</v>
      </c>
      <c r="J190" s="24">
        <v>0</v>
      </c>
      <c r="K190" s="24">
        <v>0</v>
      </c>
      <c r="L190" s="24">
        <v>0</v>
      </c>
      <c r="M190" s="24">
        <v>0</v>
      </c>
      <c r="N190" s="24">
        <v>0</v>
      </c>
      <c r="O190" s="24">
        <v>0</v>
      </c>
      <c r="P190" s="24">
        <v>0</v>
      </c>
      <c r="Q190" s="4"/>
    </row>
    <row r="191" spans="1:17" ht="14.5" customHeight="1" x14ac:dyDescent="0.35">
      <c r="A191" s="405" t="s">
        <v>256</v>
      </c>
      <c r="B191" s="209">
        <v>31</v>
      </c>
      <c r="C191" s="209">
        <v>0</v>
      </c>
      <c r="D191" s="209">
        <v>101</v>
      </c>
      <c r="E191" s="209">
        <v>4</v>
      </c>
      <c r="F191" s="209">
        <v>2</v>
      </c>
      <c r="G191" s="209">
        <v>0</v>
      </c>
      <c r="H191" s="209">
        <v>2</v>
      </c>
      <c r="I191" s="209">
        <v>10</v>
      </c>
      <c r="J191" s="209">
        <v>10</v>
      </c>
      <c r="K191" s="209">
        <v>0</v>
      </c>
      <c r="L191" s="209">
        <v>3</v>
      </c>
      <c r="M191" s="209">
        <v>0</v>
      </c>
      <c r="N191" s="209">
        <v>1</v>
      </c>
      <c r="O191" s="209">
        <v>0</v>
      </c>
      <c r="P191" s="209">
        <v>164</v>
      </c>
      <c r="Q191" s="4"/>
    </row>
    <row r="192" spans="1:17" ht="14.5" customHeight="1" x14ac:dyDescent="0.35">
      <c r="A192" s="406" t="s">
        <v>257</v>
      </c>
      <c r="B192" s="24">
        <v>42</v>
      </c>
      <c r="C192" s="24">
        <v>1</v>
      </c>
      <c r="D192" s="24">
        <v>144</v>
      </c>
      <c r="E192" s="24">
        <v>10</v>
      </c>
      <c r="F192" s="24">
        <v>3</v>
      </c>
      <c r="G192" s="24">
        <v>0</v>
      </c>
      <c r="H192" s="24">
        <v>5</v>
      </c>
      <c r="I192" s="24">
        <v>11</v>
      </c>
      <c r="J192" s="24">
        <v>17</v>
      </c>
      <c r="K192" s="24">
        <v>1</v>
      </c>
      <c r="L192" s="24">
        <v>2</v>
      </c>
      <c r="M192" s="24">
        <v>0</v>
      </c>
      <c r="N192" s="24">
        <v>1</v>
      </c>
      <c r="O192" s="24">
        <v>0</v>
      </c>
      <c r="P192" s="24">
        <v>237</v>
      </c>
      <c r="Q192" s="4"/>
    </row>
    <row r="193" spans="1:17" ht="14.5" customHeight="1" x14ac:dyDescent="0.35">
      <c r="A193" s="395" t="s">
        <v>260</v>
      </c>
      <c r="B193" s="407"/>
      <c r="C193" s="407"/>
      <c r="D193" s="407"/>
      <c r="E193" s="407"/>
      <c r="F193" s="407"/>
      <c r="G193" s="407"/>
      <c r="H193" s="407"/>
      <c r="I193" s="407"/>
      <c r="J193" s="407"/>
      <c r="K193" s="407"/>
      <c r="L193" s="407"/>
      <c r="M193" s="407"/>
      <c r="N193" s="407"/>
      <c r="O193" s="407"/>
      <c r="P193" s="408"/>
      <c r="Q193" s="4"/>
    </row>
    <row r="194" spans="1:17" ht="14.5" customHeight="1" x14ac:dyDescent="0.35">
      <c r="A194" s="400" t="s">
        <v>272</v>
      </c>
      <c r="B194" s="409"/>
      <c r="C194" s="409"/>
      <c r="D194" s="409"/>
      <c r="E194" s="409"/>
      <c r="F194" s="409"/>
      <c r="G194" s="409"/>
      <c r="H194" s="409"/>
      <c r="I194" s="409"/>
      <c r="J194" s="409"/>
      <c r="K194" s="409"/>
      <c r="L194" s="409"/>
      <c r="M194" s="409"/>
      <c r="N194" s="409"/>
      <c r="O194" s="409"/>
      <c r="P194" s="410"/>
      <c r="Q194" s="4"/>
    </row>
    <row r="195" spans="1:17" ht="14.5" customHeight="1" x14ac:dyDescent="0.35">
      <c r="A195" s="16" t="s">
        <v>246</v>
      </c>
      <c r="B195" s="24">
        <v>0</v>
      </c>
      <c r="C195" s="24">
        <v>0</v>
      </c>
      <c r="D195" s="24">
        <v>1</v>
      </c>
      <c r="E195" s="24">
        <v>0</v>
      </c>
      <c r="F195" s="24">
        <v>0</v>
      </c>
      <c r="G195" s="24">
        <v>0</v>
      </c>
      <c r="H195" s="24">
        <v>0</v>
      </c>
      <c r="I195" s="24">
        <v>0</v>
      </c>
      <c r="J195" s="24">
        <v>0</v>
      </c>
      <c r="K195" s="24">
        <v>0</v>
      </c>
      <c r="L195" s="24">
        <v>0</v>
      </c>
      <c r="M195" s="24">
        <v>0</v>
      </c>
      <c r="N195" s="24">
        <v>0</v>
      </c>
      <c r="O195" s="24">
        <v>0</v>
      </c>
      <c r="P195" s="24">
        <v>1</v>
      </c>
      <c r="Q195" s="4"/>
    </row>
    <row r="196" spans="1:17" ht="14.5" customHeight="1" x14ac:dyDescent="0.35">
      <c r="A196" s="16" t="s">
        <v>247</v>
      </c>
      <c r="B196" s="24">
        <v>1</v>
      </c>
      <c r="C196" s="24">
        <v>2</v>
      </c>
      <c r="D196" s="24">
        <v>20</v>
      </c>
      <c r="E196" s="24">
        <v>0</v>
      </c>
      <c r="F196" s="24">
        <v>0</v>
      </c>
      <c r="G196" s="24">
        <v>0</v>
      </c>
      <c r="H196" s="24">
        <v>0</v>
      </c>
      <c r="I196" s="24">
        <v>0</v>
      </c>
      <c r="J196" s="24">
        <v>11</v>
      </c>
      <c r="K196" s="24">
        <v>0</v>
      </c>
      <c r="L196" s="24">
        <v>0</v>
      </c>
      <c r="M196" s="24">
        <v>0</v>
      </c>
      <c r="N196" s="24">
        <v>0</v>
      </c>
      <c r="O196" s="24">
        <v>1</v>
      </c>
      <c r="P196" s="24">
        <v>35</v>
      </c>
      <c r="Q196" s="4"/>
    </row>
    <row r="197" spans="1:17" ht="14.5" customHeight="1" x14ac:dyDescent="0.35">
      <c r="A197" s="16" t="s">
        <v>248</v>
      </c>
      <c r="B197" s="24">
        <v>5</v>
      </c>
      <c r="C197" s="24">
        <v>3</v>
      </c>
      <c r="D197" s="24">
        <v>44</v>
      </c>
      <c r="E197" s="24">
        <v>2</v>
      </c>
      <c r="F197" s="24">
        <v>0</v>
      </c>
      <c r="G197" s="24">
        <v>0</v>
      </c>
      <c r="H197" s="24">
        <v>0</v>
      </c>
      <c r="I197" s="24">
        <v>2</v>
      </c>
      <c r="J197" s="24">
        <v>33</v>
      </c>
      <c r="K197" s="24">
        <v>1</v>
      </c>
      <c r="L197" s="24">
        <v>0</v>
      </c>
      <c r="M197" s="24">
        <v>1</v>
      </c>
      <c r="N197" s="24">
        <v>0</v>
      </c>
      <c r="O197" s="24">
        <v>1</v>
      </c>
      <c r="P197" s="24">
        <v>92</v>
      </c>
      <c r="Q197" s="4"/>
    </row>
    <row r="198" spans="1:17" ht="14.5" customHeight="1" x14ac:dyDescent="0.35">
      <c r="A198" s="16" t="s">
        <v>249</v>
      </c>
      <c r="B198" s="24">
        <v>12</v>
      </c>
      <c r="C198" s="24">
        <v>1</v>
      </c>
      <c r="D198" s="24">
        <v>73</v>
      </c>
      <c r="E198" s="24">
        <v>1</v>
      </c>
      <c r="F198" s="24">
        <v>0</v>
      </c>
      <c r="G198" s="24">
        <v>0</v>
      </c>
      <c r="H198" s="24">
        <v>0</v>
      </c>
      <c r="I198" s="24">
        <v>0</v>
      </c>
      <c r="J198" s="24">
        <v>8</v>
      </c>
      <c r="K198" s="24">
        <v>1</v>
      </c>
      <c r="L198" s="24">
        <v>0</v>
      </c>
      <c r="M198" s="24">
        <v>0</v>
      </c>
      <c r="N198" s="24">
        <v>0</v>
      </c>
      <c r="O198" s="24">
        <v>0</v>
      </c>
      <c r="P198" s="24">
        <v>96</v>
      </c>
      <c r="Q198" s="4"/>
    </row>
    <row r="199" spans="1:17" ht="14.5" customHeight="1" x14ac:dyDescent="0.35">
      <c r="A199" s="16" t="s">
        <v>250</v>
      </c>
      <c r="B199" s="24">
        <v>0</v>
      </c>
      <c r="C199" s="24">
        <v>0</v>
      </c>
      <c r="D199" s="24">
        <v>0</v>
      </c>
      <c r="E199" s="24">
        <v>0</v>
      </c>
      <c r="F199" s="24">
        <v>0</v>
      </c>
      <c r="G199" s="24">
        <v>0</v>
      </c>
      <c r="H199" s="24">
        <v>0</v>
      </c>
      <c r="I199" s="24">
        <v>0</v>
      </c>
      <c r="J199" s="24">
        <v>0</v>
      </c>
      <c r="K199" s="24">
        <v>0</v>
      </c>
      <c r="L199" s="24">
        <v>0</v>
      </c>
      <c r="M199" s="24">
        <v>0</v>
      </c>
      <c r="N199" s="24">
        <v>0</v>
      </c>
      <c r="O199" s="24">
        <v>0</v>
      </c>
      <c r="P199" s="24">
        <v>0</v>
      </c>
      <c r="Q199" s="4"/>
    </row>
    <row r="200" spans="1:17" ht="14.5" customHeight="1" x14ac:dyDescent="0.35">
      <c r="A200" s="16" t="s">
        <v>251</v>
      </c>
      <c r="B200" s="24">
        <v>0</v>
      </c>
      <c r="C200" s="24">
        <v>1</v>
      </c>
      <c r="D200" s="24">
        <v>0</v>
      </c>
      <c r="E200" s="24">
        <v>0</v>
      </c>
      <c r="F200" s="24">
        <v>0</v>
      </c>
      <c r="G200" s="24">
        <v>0</v>
      </c>
      <c r="H200" s="24">
        <v>0</v>
      </c>
      <c r="I200" s="24">
        <v>0</v>
      </c>
      <c r="J200" s="24">
        <v>4</v>
      </c>
      <c r="K200" s="24">
        <v>0</v>
      </c>
      <c r="L200" s="24">
        <v>0</v>
      </c>
      <c r="M200" s="24">
        <v>0</v>
      </c>
      <c r="N200" s="24">
        <v>0</v>
      </c>
      <c r="O200" s="24">
        <v>0</v>
      </c>
      <c r="P200" s="24">
        <v>5</v>
      </c>
      <c r="Q200" s="4"/>
    </row>
    <row r="201" spans="1:17" ht="14.5" customHeight="1" x14ac:dyDescent="0.35">
      <c r="A201" s="16" t="s">
        <v>252</v>
      </c>
      <c r="B201" s="24">
        <v>25</v>
      </c>
      <c r="C201" s="24">
        <v>0</v>
      </c>
      <c r="D201" s="24">
        <v>94</v>
      </c>
      <c r="E201" s="24">
        <v>1</v>
      </c>
      <c r="F201" s="24">
        <v>1</v>
      </c>
      <c r="G201" s="24">
        <v>0</v>
      </c>
      <c r="H201" s="24">
        <v>2</v>
      </c>
      <c r="I201" s="24">
        <v>1</v>
      </c>
      <c r="J201" s="24">
        <v>5</v>
      </c>
      <c r="K201" s="24">
        <v>0</v>
      </c>
      <c r="L201" s="24">
        <v>0</v>
      </c>
      <c r="M201" s="24">
        <v>0</v>
      </c>
      <c r="N201" s="24">
        <v>0</v>
      </c>
      <c r="O201" s="24">
        <v>0</v>
      </c>
      <c r="P201" s="24">
        <v>129</v>
      </c>
      <c r="Q201" s="4"/>
    </row>
    <row r="202" spans="1:17" ht="14.5" customHeight="1" x14ac:dyDescent="0.35">
      <c r="A202" s="16" t="s">
        <v>253</v>
      </c>
      <c r="B202" s="24">
        <v>110</v>
      </c>
      <c r="C202" s="24">
        <v>7</v>
      </c>
      <c r="D202" s="24">
        <v>284</v>
      </c>
      <c r="E202" s="24">
        <v>18</v>
      </c>
      <c r="F202" s="24">
        <v>4</v>
      </c>
      <c r="G202" s="24">
        <v>1</v>
      </c>
      <c r="H202" s="24">
        <v>1</v>
      </c>
      <c r="I202" s="24">
        <v>13</v>
      </c>
      <c r="J202" s="24">
        <v>33</v>
      </c>
      <c r="K202" s="24">
        <v>1</v>
      </c>
      <c r="L202" s="24">
        <v>6</v>
      </c>
      <c r="M202" s="24">
        <v>0</v>
      </c>
      <c r="N202" s="24">
        <v>1</v>
      </c>
      <c r="O202" s="24">
        <v>6</v>
      </c>
      <c r="P202" s="24">
        <v>485</v>
      </c>
      <c r="Q202" s="4"/>
    </row>
    <row r="203" spans="1:17" ht="14.5" customHeight="1" x14ac:dyDescent="0.35">
      <c r="A203" s="16" t="s">
        <v>254</v>
      </c>
      <c r="B203" s="24">
        <v>1</v>
      </c>
      <c r="C203" s="24">
        <v>1</v>
      </c>
      <c r="D203" s="24">
        <v>8</v>
      </c>
      <c r="E203" s="24">
        <v>0</v>
      </c>
      <c r="F203" s="24">
        <v>0</v>
      </c>
      <c r="G203" s="24">
        <v>0</v>
      </c>
      <c r="H203" s="24">
        <v>0</v>
      </c>
      <c r="I203" s="24">
        <v>0</v>
      </c>
      <c r="J203" s="24">
        <v>2</v>
      </c>
      <c r="K203" s="24">
        <v>0</v>
      </c>
      <c r="L203" s="24">
        <v>0</v>
      </c>
      <c r="M203" s="24">
        <v>0</v>
      </c>
      <c r="N203" s="24">
        <v>0</v>
      </c>
      <c r="O203" s="24">
        <v>0</v>
      </c>
      <c r="P203" s="24">
        <v>12</v>
      </c>
      <c r="Q203" s="4"/>
    </row>
    <row r="204" spans="1:17" ht="14.5" customHeight="1" x14ac:dyDescent="0.35">
      <c r="A204" s="16" t="s">
        <v>255</v>
      </c>
      <c r="B204" s="24">
        <v>0</v>
      </c>
      <c r="C204" s="24">
        <v>0</v>
      </c>
      <c r="D204" s="24">
        <v>0</v>
      </c>
      <c r="E204" s="24">
        <v>0</v>
      </c>
      <c r="F204" s="24">
        <v>0</v>
      </c>
      <c r="G204" s="24">
        <v>0</v>
      </c>
      <c r="H204" s="24">
        <v>0</v>
      </c>
      <c r="I204" s="24">
        <v>0</v>
      </c>
      <c r="J204" s="24">
        <v>0</v>
      </c>
      <c r="K204" s="24">
        <v>0</v>
      </c>
      <c r="L204" s="24">
        <v>0</v>
      </c>
      <c r="M204" s="24">
        <v>0</v>
      </c>
      <c r="N204" s="24">
        <v>0</v>
      </c>
      <c r="O204" s="24">
        <v>0</v>
      </c>
      <c r="P204" s="24">
        <v>0</v>
      </c>
      <c r="Q204" s="4"/>
    </row>
    <row r="205" spans="1:17" ht="14.5" customHeight="1" x14ac:dyDescent="0.35">
      <c r="A205" s="405" t="s">
        <v>256</v>
      </c>
      <c r="B205" s="209">
        <v>154</v>
      </c>
      <c r="C205" s="209">
        <v>15</v>
      </c>
      <c r="D205" s="209">
        <v>524</v>
      </c>
      <c r="E205" s="209">
        <v>22</v>
      </c>
      <c r="F205" s="209">
        <v>5</v>
      </c>
      <c r="G205" s="209">
        <v>1</v>
      </c>
      <c r="H205" s="209">
        <v>3</v>
      </c>
      <c r="I205" s="209">
        <v>16</v>
      </c>
      <c r="J205" s="209">
        <v>96</v>
      </c>
      <c r="K205" s="209">
        <v>3</v>
      </c>
      <c r="L205" s="209">
        <v>6</v>
      </c>
      <c r="M205" s="209">
        <v>1</v>
      </c>
      <c r="N205" s="209">
        <v>1</v>
      </c>
      <c r="O205" s="209">
        <v>8</v>
      </c>
      <c r="P205" s="209">
        <v>855</v>
      </c>
      <c r="Q205" s="4"/>
    </row>
    <row r="206" spans="1:17" ht="14.5" customHeight="1" x14ac:dyDescent="0.35">
      <c r="A206" s="406" t="s">
        <v>257</v>
      </c>
      <c r="B206" s="24">
        <v>144</v>
      </c>
      <c r="C206" s="24">
        <v>13</v>
      </c>
      <c r="D206" s="24">
        <v>544</v>
      </c>
      <c r="E206" s="24">
        <v>20</v>
      </c>
      <c r="F206" s="24">
        <v>5</v>
      </c>
      <c r="G206" s="24">
        <v>1</v>
      </c>
      <c r="H206" s="24">
        <v>3</v>
      </c>
      <c r="I206" s="24">
        <v>14</v>
      </c>
      <c r="J206" s="24">
        <v>105</v>
      </c>
      <c r="K206" s="24">
        <v>5</v>
      </c>
      <c r="L206" s="24">
        <v>6</v>
      </c>
      <c r="M206" s="24">
        <v>1</v>
      </c>
      <c r="N206" s="24">
        <v>2</v>
      </c>
      <c r="O206" s="24">
        <v>6</v>
      </c>
      <c r="P206" s="24">
        <v>869</v>
      </c>
      <c r="Q206" s="4"/>
    </row>
    <row r="207" spans="1:17" ht="14.5" customHeight="1" x14ac:dyDescent="0.35">
      <c r="A207" s="395" t="s">
        <v>260</v>
      </c>
      <c r="B207" s="407"/>
      <c r="C207" s="407"/>
      <c r="D207" s="407"/>
      <c r="E207" s="407"/>
      <c r="F207" s="407"/>
      <c r="G207" s="407"/>
      <c r="H207" s="407"/>
      <c r="I207" s="407"/>
      <c r="J207" s="407"/>
      <c r="K207" s="407"/>
      <c r="L207" s="407"/>
      <c r="M207" s="407"/>
      <c r="N207" s="407"/>
      <c r="O207" s="407"/>
      <c r="P207" s="408"/>
      <c r="Q207" s="4"/>
    </row>
    <row r="208" spans="1:17" ht="14.5" customHeight="1" x14ac:dyDescent="0.35">
      <c r="A208" s="400" t="s">
        <v>273</v>
      </c>
      <c r="B208" s="409"/>
      <c r="C208" s="409"/>
      <c r="D208" s="409"/>
      <c r="E208" s="409"/>
      <c r="F208" s="409"/>
      <c r="G208" s="409"/>
      <c r="H208" s="409"/>
      <c r="I208" s="409"/>
      <c r="J208" s="409"/>
      <c r="K208" s="409"/>
      <c r="L208" s="409"/>
      <c r="M208" s="409"/>
      <c r="N208" s="409"/>
      <c r="O208" s="409"/>
      <c r="P208" s="410"/>
      <c r="Q208" s="4"/>
    </row>
    <row r="209" spans="1:17" ht="14.5" customHeight="1" x14ac:dyDescent="0.35">
      <c r="A209" s="16" t="s">
        <v>246</v>
      </c>
      <c r="B209" s="24">
        <v>0</v>
      </c>
      <c r="C209" s="24">
        <v>0</v>
      </c>
      <c r="D209" s="24">
        <v>0</v>
      </c>
      <c r="E209" s="24">
        <v>0</v>
      </c>
      <c r="F209" s="24">
        <v>0</v>
      </c>
      <c r="G209" s="24">
        <v>0</v>
      </c>
      <c r="H209" s="24">
        <v>0</v>
      </c>
      <c r="I209" s="24">
        <v>0</v>
      </c>
      <c r="J209" s="24">
        <v>0</v>
      </c>
      <c r="K209" s="24">
        <v>0</v>
      </c>
      <c r="L209" s="24">
        <v>0</v>
      </c>
      <c r="M209" s="24">
        <v>0</v>
      </c>
      <c r="N209" s="24">
        <v>0</v>
      </c>
      <c r="O209" s="24">
        <v>0</v>
      </c>
      <c r="P209" s="24">
        <v>0</v>
      </c>
      <c r="Q209" s="4"/>
    </row>
    <row r="210" spans="1:17" ht="14.5" customHeight="1" x14ac:dyDescent="0.35">
      <c r="A210" s="16" t="s">
        <v>247</v>
      </c>
      <c r="B210" s="24">
        <v>0</v>
      </c>
      <c r="C210" s="24">
        <v>1</v>
      </c>
      <c r="D210" s="24">
        <v>12</v>
      </c>
      <c r="E210" s="24">
        <v>0</v>
      </c>
      <c r="F210" s="24">
        <v>0</v>
      </c>
      <c r="G210" s="24">
        <v>0</v>
      </c>
      <c r="H210" s="24">
        <v>0</v>
      </c>
      <c r="I210" s="24">
        <v>0</v>
      </c>
      <c r="J210" s="24">
        <v>0</v>
      </c>
      <c r="K210" s="24">
        <v>0</v>
      </c>
      <c r="L210" s="24">
        <v>0</v>
      </c>
      <c r="M210" s="24">
        <v>0</v>
      </c>
      <c r="N210" s="24">
        <v>0</v>
      </c>
      <c r="O210" s="24">
        <v>0</v>
      </c>
      <c r="P210" s="24">
        <v>13</v>
      </c>
      <c r="Q210" s="4"/>
    </row>
    <row r="211" spans="1:17" ht="14.5" customHeight="1" x14ac:dyDescent="0.35">
      <c r="A211" s="16" t="s">
        <v>248</v>
      </c>
      <c r="B211" s="24">
        <v>3</v>
      </c>
      <c r="C211" s="24">
        <v>1</v>
      </c>
      <c r="D211" s="24">
        <v>11</v>
      </c>
      <c r="E211" s="24">
        <v>0</v>
      </c>
      <c r="F211" s="24">
        <v>0</v>
      </c>
      <c r="G211" s="24">
        <v>0</v>
      </c>
      <c r="H211" s="24">
        <v>0</v>
      </c>
      <c r="I211" s="24">
        <v>0</v>
      </c>
      <c r="J211" s="24">
        <v>5</v>
      </c>
      <c r="K211" s="24">
        <v>0</v>
      </c>
      <c r="L211" s="24">
        <v>0</v>
      </c>
      <c r="M211" s="24">
        <v>0</v>
      </c>
      <c r="N211" s="24">
        <v>0</v>
      </c>
      <c r="O211" s="24">
        <v>0</v>
      </c>
      <c r="P211" s="24">
        <v>20</v>
      </c>
      <c r="Q211" s="4"/>
    </row>
    <row r="212" spans="1:17" ht="14.5" customHeight="1" x14ac:dyDescent="0.35">
      <c r="A212" s="16" t="s">
        <v>249</v>
      </c>
      <c r="B212" s="24">
        <v>5</v>
      </c>
      <c r="C212" s="24">
        <v>0</v>
      </c>
      <c r="D212" s="24">
        <v>10</v>
      </c>
      <c r="E212" s="24">
        <v>0</v>
      </c>
      <c r="F212" s="24">
        <v>0</v>
      </c>
      <c r="G212" s="24">
        <v>0</v>
      </c>
      <c r="H212" s="24">
        <v>0</v>
      </c>
      <c r="I212" s="24">
        <v>1</v>
      </c>
      <c r="J212" s="24">
        <v>1</v>
      </c>
      <c r="K212" s="24">
        <v>0</v>
      </c>
      <c r="L212" s="24">
        <v>0</v>
      </c>
      <c r="M212" s="24">
        <v>0</v>
      </c>
      <c r="N212" s="24">
        <v>0</v>
      </c>
      <c r="O212" s="24">
        <v>0</v>
      </c>
      <c r="P212" s="24">
        <v>17</v>
      </c>
      <c r="Q212" s="4"/>
    </row>
    <row r="213" spans="1:17" ht="14.5" customHeight="1" x14ac:dyDescent="0.35">
      <c r="A213" s="16" t="s">
        <v>250</v>
      </c>
      <c r="B213" s="24">
        <v>0</v>
      </c>
      <c r="C213" s="24">
        <v>0</v>
      </c>
      <c r="D213" s="24">
        <v>1</v>
      </c>
      <c r="E213" s="24">
        <v>2</v>
      </c>
      <c r="F213" s="24">
        <v>0</v>
      </c>
      <c r="G213" s="24">
        <v>0</v>
      </c>
      <c r="H213" s="24">
        <v>0</v>
      </c>
      <c r="I213" s="24">
        <v>0</v>
      </c>
      <c r="J213" s="24">
        <v>2</v>
      </c>
      <c r="K213" s="24">
        <v>0</v>
      </c>
      <c r="L213" s="24">
        <v>0</v>
      </c>
      <c r="M213" s="24">
        <v>0</v>
      </c>
      <c r="N213" s="24">
        <v>0</v>
      </c>
      <c r="O213" s="24">
        <v>0</v>
      </c>
      <c r="P213" s="24">
        <v>5</v>
      </c>
      <c r="Q213" s="4"/>
    </row>
    <row r="214" spans="1:17" ht="14.5" customHeight="1" x14ac:dyDescent="0.35">
      <c r="A214" s="16" t="s">
        <v>251</v>
      </c>
      <c r="B214" s="24">
        <v>0</v>
      </c>
      <c r="C214" s="24">
        <v>1</v>
      </c>
      <c r="D214" s="24">
        <v>0</v>
      </c>
      <c r="E214" s="24">
        <v>0</v>
      </c>
      <c r="F214" s="24">
        <v>0</v>
      </c>
      <c r="G214" s="24">
        <v>0</v>
      </c>
      <c r="H214" s="24">
        <v>0</v>
      </c>
      <c r="I214" s="24">
        <v>0</v>
      </c>
      <c r="J214" s="24">
        <v>0</v>
      </c>
      <c r="K214" s="24">
        <v>0</v>
      </c>
      <c r="L214" s="24">
        <v>0</v>
      </c>
      <c r="M214" s="24">
        <v>0</v>
      </c>
      <c r="N214" s="24">
        <v>0</v>
      </c>
      <c r="O214" s="24">
        <v>0</v>
      </c>
      <c r="P214" s="24">
        <v>1</v>
      </c>
      <c r="Q214" s="4"/>
    </row>
    <row r="215" spans="1:17" ht="14.5" customHeight="1" x14ac:dyDescent="0.35">
      <c r="A215" s="16" t="s">
        <v>252</v>
      </c>
      <c r="B215" s="24">
        <v>5</v>
      </c>
      <c r="C215" s="24">
        <v>0</v>
      </c>
      <c r="D215" s="24">
        <v>32</v>
      </c>
      <c r="E215" s="24">
        <v>1</v>
      </c>
      <c r="F215" s="24">
        <v>0</v>
      </c>
      <c r="G215" s="24">
        <v>0</v>
      </c>
      <c r="H215" s="24">
        <v>1</v>
      </c>
      <c r="I215" s="24">
        <v>4</v>
      </c>
      <c r="J215" s="24">
        <v>0</v>
      </c>
      <c r="K215" s="24">
        <v>0</v>
      </c>
      <c r="L215" s="24">
        <v>0</v>
      </c>
      <c r="M215" s="24">
        <v>0</v>
      </c>
      <c r="N215" s="24">
        <v>0</v>
      </c>
      <c r="O215" s="24">
        <v>0</v>
      </c>
      <c r="P215" s="24">
        <v>43</v>
      </c>
      <c r="Q215" s="4"/>
    </row>
    <row r="216" spans="1:17" ht="14.5" customHeight="1" x14ac:dyDescent="0.35">
      <c r="A216" s="16" t="s">
        <v>253</v>
      </c>
      <c r="B216" s="24">
        <v>53</v>
      </c>
      <c r="C216" s="24">
        <v>7</v>
      </c>
      <c r="D216" s="24">
        <v>95</v>
      </c>
      <c r="E216" s="24">
        <v>12</v>
      </c>
      <c r="F216" s="24">
        <v>2</v>
      </c>
      <c r="G216" s="24">
        <v>0</v>
      </c>
      <c r="H216" s="24">
        <v>2</v>
      </c>
      <c r="I216" s="24">
        <v>5</v>
      </c>
      <c r="J216" s="24">
        <v>15</v>
      </c>
      <c r="K216" s="24">
        <v>0</v>
      </c>
      <c r="L216" s="24">
        <v>1</v>
      </c>
      <c r="M216" s="24">
        <v>0</v>
      </c>
      <c r="N216" s="24">
        <v>0</v>
      </c>
      <c r="O216" s="24">
        <v>1</v>
      </c>
      <c r="P216" s="24">
        <v>193</v>
      </c>
      <c r="Q216" s="4"/>
    </row>
    <row r="217" spans="1:17" ht="14.5" customHeight="1" x14ac:dyDescent="0.35">
      <c r="A217" s="16" t="s">
        <v>254</v>
      </c>
      <c r="B217" s="24">
        <v>0</v>
      </c>
      <c r="C217" s="24">
        <v>0</v>
      </c>
      <c r="D217" s="24">
        <v>3</v>
      </c>
      <c r="E217" s="24">
        <v>0</v>
      </c>
      <c r="F217" s="24">
        <v>0</v>
      </c>
      <c r="G217" s="24">
        <v>0</v>
      </c>
      <c r="H217" s="24">
        <v>0</v>
      </c>
      <c r="I217" s="24">
        <v>0</v>
      </c>
      <c r="J217" s="24">
        <v>0</v>
      </c>
      <c r="K217" s="24">
        <v>0</v>
      </c>
      <c r="L217" s="24">
        <v>0</v>
      </c>
      <c r="M217" s="24">
        <v>0</v>
      </c>
      <c r="N217" s="24">
        <v>0</v>
      </c>
      <c r="O217" s="24">
        <v>0</v>
      </c>
      <c r="P217" s="24">
        <v>3</v>
      </c>
      <c r="Q217" s="4"/>
    </row>
    <row r="218" spans="1:17" ht="14.5" customHeight="1" x14ac:dyDescent="0.35">
      <c r="A218" s="16" t="s">
        <v>255</v>
      </c>
      <c r="B218" s="24">
        <v>0</v>
      </c>
      <c r="C218" s="24">
        <v>0</v>
      </c>
      <c r="D218" s="24">
        <v>0</v>
      </c>
      <c r="E218" s="24">
        <v>0</v>
      </c>
      <c r="F218" s="24">
        <v>0</v>
      </c>
      <c r="G218" s="24">
        <v>0</v>
      </c>
      <c r="H218" s="24">
        <v>0</v>
      </c>
      <c r="I218" s="24">
        <v>0</v>
      </c>
      <c r="J218" s="24">
        <v>0</v>
      </c>
      <c r="K218" s="24">
        <v>0</v>
      </c>
      <c r="L218" s="24">
        <v>0</v>
      </c>
      <c r="M218" s="24">
        <v>0</v>
      </c>
      <c r="N218" s="24">
        <v>0</v>
      </c>
      <c r="O218" s="24">
        <v>0</v>
      </c>
      <c r="P218" s="24">
        <v>0</v>
      </c>
      <c r="Q218" s="4"/>
    </row>
    <row r="219" spans="1:17" ht="14.5" customHeight="1" x14ac:dyDescent="0.35">
      <c r="A219" s="405" t="s">
        <v>256</v>
      </c>
      <c r="B219" s="209">
        <v>66</v>
      </c>
      <c r="C219" s="209">
        <v>10</v>
      </c>
      <c r="D219" s="209">
        <v>164</v>
      </c>
      <c r="E219" s="209">
        <v>15</v>
      </c>
      <c r="F219" s="209">
        <v>2</v>
      </c>
      <c r="G219" s="209">
        <v>0</v>
      </c>
      <c r="H219" s="209">
        <v>3</v>
      </c>
      <c r="I219" s="209">
        <v>10</v>
      </c>
      <c r="J219" s="209">
        <v>23</v>
      </c>
      <c r="K219" s="209">
        <v>0</v>
      </c>
      <c r="L219" s="209">
        <v>1</v>
      </c>
      <c r="M219" s="209">
        <v>0</v>
      </c>
      <c r="N219" s="209">
        <v>0</v>
      </c>
      <c r="O219" s="209">
        <v>1</v>
      </c>
      <c r="P219" s="209">
        <v>295</v>
      </c>
      <c r="Q219" s="4"/>
    </row>
    <row r="220" spans="1:17" ht="14.5" customHeight="1" x14ac:dyDescent="0.35">
      <c r="A220" s="406" t="s">
        <v>257</v>
      </c>
      <c r="B220" s="24">
        <v>58</v>
      </c>
      <c r="C220" s="24">
        <v>9</v>
      </c>
      <c r="D220" s="24">
        <v>163</v>
      </c>
      <c r="E220" s="24">
        <v>16</v>
      </c>
      <c r="F220" s="24">
        <v>2</v>
      </c>
      <c r="G220" s="24">
        <v>0</v>
      </c>
      <c r="H220" s="24">
        <v>3</v>
      </c>
      <c r="I220" s="24">
        <v>11</v>
      </c>
      <c r="J220" s="24">
        <v>23</v>
      </c>
      <c r="K220" s="24">
        <v>0</v>
      </c>
      <c r="L220" s="24">
        <v>2</v>
      </c>
      <c r="M220" s="24">
        <v>0</v>
      </c>
      <c r="N220" s="24">
        <v>0</v>
      </c>
      <c r="O220" s="24">
        <v>1</v>
      </c>
      <c r="P220" s="24">
        <v>288</v>
      </c>
      <c r="Q220" s="4"/>
    </row>
    <row r="221" spans="1:17" ht="14.5" customHeight="1" x14ac:dyDescent="0.35">
      <c r="A221" s="395" t="s">
        <v>260</v>
      </c>
      <c r="B221" s="407"/>
      <c r="C221" s="407"/>
      <c r="D221" s="407"/>
      <c r="E221" s="407"/>
      <c r="F221" s="407"/>
      <c r="G221" s="407"/>
      <c r="H221" s="407"/>
      <c r="I221" s="407"/>
      <c r="J221" s="407"/>
      <c r="K221" s="407"/>
      <c r="L221" s="407"/>
      <c r="M221" s="407"/>
      <c r="N221" s="407"/>
      <c r="O221" s="407"/>
      <c r="P221" s="408"/>
      <c r="Q221" s="4"/>
    </row>
    <row r="222" spans="1:17" ht="14.5" customHeight="1" x14ac:dyDescent="0.35">
      <c r="A222" s="400" t="s">
        <v>274</v>
      </c>
      <c r="B222" s="409"/>
      <c r="C222" s="409"/>
      <c r="D222" s="409"/>
      <c r="E222" s="409"/>
      <c r="F222" s="409"/>
      <c r="G222" s="409"/>
      <c r="H222" s="409"/>
      <c r="I222" s="409"/>
      <c r="J222" s="409"/>
      <c r="K222" s="409"/>
      <c r="L222" s="409"/>
      <c r="M222" s="409"/>
      <c r="N222" s="409"/>
      <c r="O222" s="409"/>
      <c r="P222" s="410"/>
      <c r="Q222" s="4"/>
    </row>
    <row r="223" spans="1:17" ht="14.5" customHeight="1" x14ac:dyDescent="0.35">
      <c r="A223" s="16" t="s">
        <v>246</v>
      </c>
      <c r="B223" s="24">
        <v>0</v>
      </c>
      <c r="C223" s="24">
        <v>0</v>
      </c>
      <c r="D223" s="24">
        <v>0</v>
      </c>
      <c r="E223" s="24">
        <v>0</v>
      </c>
      <c r="F223" s="24">
        <v>0</v>
      </c>
      <c r="G223" s="24">
        <v>0</v>
      </c>
      <c r="H223" s="24">
        <v>0</v>
      </c>
      <c r="I223" s="24">
        <v>0</v>
      </c>
      <c r="J223" s="24">
        <v>0</v>
      </c>
      <c r="K223" s="24">
        <v>0</v>
      </c>
      <c r="L223" s="24">
        <v>0</v>
      </c>
      <c r="M223" s="24">
        <v>0</v>
      </c>
      <c r="N223" s="24">
        <v>0</v>
      </c>
      <c r="O223" s="24">
        <v>0</v>
      </c>
      <c r="P223" s="24">
        <v>0</v>
      </c>
      <c r="Q223" s="4"/>
    </row>
    <row r="224" spans="1:17" ht="14.5" customHeight="1" x14ac:dyDescent="0.35">
      <c r="A224" s="16" t="s">
        <v>247</v>
      </c>
      <c r="B224" s="24">
        <v>1</v>
      </c>
      <c r="C224" s="24">
        <v>0</v>
      </c>
      <c r="D224" s="24">
        <v>2</v>
      </c>
      <c r="E224" s="24">
        <v>0</v>
      </c>
      <c r="F224" s="24">
        <v>0</v>
      </c>
      <c r="G224" s="24">
        <v>0</v>
      </c>
      <c r="H224" s="24">
        <v>0</v>
      </c>
      <c r="I224" s="24">
        <v>0</v>
      </c>
      <c r="J224" s="24">
        <v>0</v>
      </c>
      <c r="K224" s="24">
        <v>0</v>
      </c>
      <c r="L224" s="24">
        <v>0</v>
      </c>
      <c r="M224" s="24">
        <v>0</v>
      </c>
      <c r="N224" s="24">
        <v>0</v>
      </c>
      <c r="O224" s="24">
        <v>0</v>
      </c>
      <c r="P224" s="24">
        <v>3</v>
      </c>
      <c r="Q224" s="4"/>
    </row>
    <row r="225" spans="1:17" ht="14.5" customHeight="1" x14ac:dyDescent="0.35">
      <c r="A225" s="16" t="s">
        <v>248</v>
      </c>
      <c r="B225" s="24">
        <v>0</v>
      </c>
      <c r="C225" s="24">
        <v>0</v>
      </c>
      <c r="D225" s="24">
        <v>1</v>
      </c>
      <c r="E225" s="24">
        <v>0</v>
      </c>
      <c r="F225" s="24">
        <v>0</v>
      </c>
      <c r="G225" s="24">
        <v>0</v>
      </c>
      <c r="H225" s="24">
        <v>0</v>
      </c>
      <c r="I225" s="24">
        <v>0</v>
      </c>
      <c r="J225" s="24">
        <v>2</v>
      </c>
      <c r="K225" s="24">
        <v>0</v>
      </c>
      <c r="L225" s="24">
        <v>0</v>
      </c>
      <c r="M225" s="24">
        <v>0</v>
      </c>
      <c r="N225" s="24">
        <v>0</v>
      </c>
      <c r="O225" s="24">
        <v>0</v>
      </c>
      <c r="P225" s="24">
        <v>3</v>
      </c>
      <c r="Q225" s="4"/>
    </row>
    <row r="226" spans="1:17" ht="14.5" customHeight="1" x14ac:dyDescent="0.35">
      <c r="A226" s="16" t="s">
        <v>249</v>
      </c>
      <c r="B226" s="24">
        <v>1</v>
      </c>
      <c r="C226" s="24">
        <v>0</v>
      </c>
      <c r="D226" s="24">
        <v>1</v>
      </c>
      <c r="E226" s="24">
        <v>0</v>
      </c>
      <c r="F226" s="24">
        <v>0</v>
      </c>
      <c r="G226" s="24">
        <v>0</v>
      </c>
      <c r="H226" s="24">
        <v>0</v>
      </c>
      <c r="I226" s="24">
        <v>0</v>
      </c>
      <c r="J226" s="24">
        <v>3</v>
      </c>
      <c r="K226" s="24">
        <v>0</v>
      </c>
      <c r="L226" s="24">
        <v>0</v>
      </c>
      <c r="M226" s="24">
        <v>0</v>
      </c>
      <c r="N226" s="24">
        <v>0</v>
      </c>
      <c r="O226" s="24">
        <v>0</v>
      </c>
      <c r="P226" s="24">
        <v>5</v>
      </c>
      <c r="Q226" s="4"/>
    </row>
    <row r="227" spans="1:17" ht="14.5" customHeight="1" x14ac:dyDescent="0.35">
      <c r="A227" s="16" t="s">
        <v>250</v>
      </c>
      <c r="B227" s="24">
        <v>0</v>
      </c>
      <c r="C227" s="24">
        <v>0</v>
      </c>
      <c r="D227" s="24">
        <v>0</v>
      </c>
      <c r="E227" s="24">
        <v>0</v>
      </c>
      <c r="F227" s="24">
        <v>0</v>
      </c>
      <c r="G227" s="24">
        <v>0</v>
      </c>
      <c r="H227" s="24">
        <v>0</v>
      </c>
      <c r="I227" s="24">
        <v>0</v>
      </c>
      <c r="J227" s="24">
        <v>0</v>
      </c>
      <c r="K227" s="24">
        <v>0</v>
      </c>
      <c r="L227" s="24">
        <v>0</v>
      </c>
      <c r="M227" s="24">
        <v>0</v>
      </c>
      <c r="N227" s="24">
        <v>0</v>
      </c>
      <c r="O227" s="24">
        <v>0</v>
      </c>
      <c r="P227" s="24">
        <v>0</v>
      </c>
      <c r="Q227" s="4"/>
    </row>
    <row r="228" spans="1:17" ht="14.5" customHeight="1" x14ac:dyDescent="0.35">
      <c r="A228" s="16" t="s">
        <v>251</v>
      </c>
      <c r="B228" s="24">
        <v>0</v>
      </c>
      <c r="C228" s="24">
        <v>0</v>
      </c>
      <c r="D228" s="24">
        <v>0</v>
      </c>
      <c r="E228" s="24">
        <v>0</v>
      </c>
      <c r="F228" s="24">
        <v>0</v>
      </c>
      <c r="G228" s="24">
        <v>0</v>
      </c>
      <c r="H228" s="24">
        <v>0</v>
      </c>
      <c r="I228" s="24">
        <v>0</v>
      </c>
      <c r="J228" s="24">
        <v>0</v>
      </c>
      <c r="K228" s="24">
        <v>0</v>
      </c>
      <c r="L228" s="24">
        <v>0</v>
      </c>
      <c r="M228" s="24">
        <v>0</v>
      </c>
      <c r="N228" s="24">
        <v>0</v>
      </c>
      <c r="O228" s="24">
        <v>0</v>
      </c>
      <c r="P228" s="24">
        <v>0</v>
      </c>
      <c r="Q228" s="4"/>
    </row>
    <row r="229" spans="1:17" ht="14.5" customHeight="1" x14ac:dyDescent="0.35">
      <c r="A229" s="16" t="s">
        <v>252</v>
      </c>
      <c r="B229" s="24">
        <v>5</v>
      </c>
      <c r="C229" s="24">
        <v>0</v>
      </c>
      <c r="D229" s="24">
        <v>11</v>
      </c>
      <c r="E229" s="24">
        <v>0</v>
      </c>
      <c r="F229" s="24">
        <v>0</v>
      </c>
      <c r="G229" s="24">
        <v>0</v>
      </c>
      <c r="H229" s="24">
        <v>0</v>
      </c>
      <c r="I229" s="24">
        <v>0</v>
      </c>
      <c r="J229" s="24">
        <v>0</v>
      </c>
      <c r="K229" s="24">
        <v>0</v>
      </c>
      <c r="L229" s="24">
        <v>0</v>
      </c>
      <c r="M229" s="24">
        <v>0</v>
      </c>
      <c r="N229" s="24">
        <v>0</v>
      </c>
      <c r="O229" s="24">
        <v>0</v>
      </c>
      <c r="P229" s="24">
        <v>16</v>
      </c>
      <c r="Q229" s="4"/>
    </row>
    <row r="230" spans="1:17" ht="14.5" customHeight="1" x14ac:dyDescent="0.35">
      <c r="A230" s="16" t="s">
        <v>253</v>
      </c>
      <c r="B230" s="24">
        <v>7</v>
      </c>
      <c r="C230" s="24">
        <v>0</v>
      </c>
      <c r="D230" s="24">
        <v>25</v>
      </c>
      <c r="E230" s="24">
        <v>1</v>
      </c>
      <c r="F230" s="24">
        <v>0</v>
      </c>
      <c r="G230" s="24">
        <v>0</v>
      </c>
      <c r="H230" s="24">
        <v>0</v>
      </c>
      <c r="I230" s="24">
        <v>0</v>
      </c>
      <c r="J230" s="24">
        <v>4</v>
      </c>
      <c r="K230" s="24">
        <v>0</v>
      </c>
      <c r="L230" s="24">
        <v>0</v>
      </c>
      <c r="M230" s="24">
        <v>0</v>
      </c>
      <c r="N230" s="24">
        <v>0</v>
      </c>
      <c r="O230" s="24">
        <v>0</v>
      </c>
      <c r="P230" s="24">
        <v>37</v>
      </c>
      <c r="Q230" s="4"/>
    </row>
    <row r="231" spans="1:17" ht="14.5" customHeight="1" x14ac:dyDescent="0.35">
      <c r="A231" s="16" t="s">
        <v>254</v>
      </c>
      <c r="B231" s="24">
        <v>0</v>
      </c>
      <c r="C231" s="24">
        <v>0</v>
      </c>
      <c r="D231" s="24">
        <v>1</v>
      </c>
      <c r="E231" s="24">
        <v>0</v>
      </c>
      <c r="F231" s="24">
        <v>0</v>
      </c>
      <c r="G231" s="24">
        <v>0</v>
      </c>
      <c r="H231" s="24">
        <v>0</v>
      </c>
      <c r="I231" s="24">
        <v>0</v>
      </c>
      <c r="J231" s="24">
        <v>1</v>
      </c>
      <c r="K231" s="24">
        <v>0</v>
      </c>
      <c r="L231" s="24">
        <v>0</v>
      </c>
      <c r="M231" s="24">
        <v>0</v>
      </c>
      <c r="N231" s="24">
        <v>0</v>
      </c>
      <c r="O231" s="24">
        <v>0</v>
      </c>
      <c r="P231" s="24">
        <v>2</v>
      </c>
      <c r="Q231" s="4"/>
    </row>
    <row r="232" spans="1:17" ht="14.5" customHeight="1" x14ac:dyDescent="0.35">
      <c r="A232" s="16" t="s">
        <v>255</v>
      </c>
      <c r="B232" s="24">
        <v>0</v>
      </c>
      <c r="C232" s="24">
        <v>0</v>
      </c>
      <c r="D232" s="24">
        <v>0</v>
      </c>
      <c r="E232" s="24">
        <v>0</v>
      </c>
      <c r="F232" s="24">
        <v>0</v>
      </c>
      <c r="G232" s="24">
        <v>0</v>
      </c>
      <c r="H232" s="24">
        <v>0</v>
      </c>
      <c r="I232" s="24">
        <v>0</v>
      </c>
      <c r="J232" s="24">
        <v>0</v>
      </c>
      <c r="K232" s="24">
        <v>0</v>
      </c>
      <c r="L232" s="24">
        <v>0</v>
      </c>
      <c r="M232" s="24">
        <v>0</v>
      </c>
      <c r="N232" s="24">
        <v>0</v>
      </c>
      <c r="O232" s="24">
        <v>0</v>
      </c>
      <c r="P232" s="24">
        <v>0</v>
      </c>
      <c r="Q232" s="4"/>
    </row>
    <row r="233" spans="1:17" ht="14.5" customHeight="1" x14ac:dyDescent="0.35">
      <c r="A233" s="405" t="s">
        <v>256</v>
      </c>
      <c r="B233" s="209">
        <v>14</v>
      </c>
      <c r="C233" s="209">
        <v>0</v>
      </c>
      <c r="D233" s="209">
        <v>41</v>
      </c>
      <c r="E233" s="209">
        <v>1</v>
      </c>
      <c r="F233" s="209">
        <v>0</v>
      </c>
      <c r="G233" s="209">
        <v>0</v>
      </c>
      <c r="H233" s="209">
        <v>0</v>
      </c>
      <c r="I233" s="209">
        <v>0</v>
      </c>
      <c r="J233" s="209">
        <v>10</v>
      </c>
      <c r="K233" s="209">
        <v>0</v>
      </c>
      <c r="L233" s="209">
        <v>0</v>
      </c>
      <c r="M233" s="209">
        <v>0</v>
      </c>
      <c r="N233" s="209">
        <v>0</v>
      </c>
      <c r="O233" s="209">
        <v>0</v>
      </c>
      <c r="P233" s="209">
        <v>66</v>
      </c>
      <c r="Q233" s="4"/>
    </row>
    <row r="234" spans="1:17" ht="14.5" customHeight="1" x14ac:dyDescent="0.35">
      <c r="A234" s="406" t="s">
        <v>257</v>
      </c>
      <c r="B234" s="24">
        <v>10</v>
      </c>
      <c r="C234" s="24">
        <v>0</v>
      </c>
      <c r="D234" s="24">
        <v>44</v>
      </c>
      <c r="E234" s="24">
        <v>1</v>
      </c>
      <c r="F234" s="24">
        <v>0</v>
      </c>
      <c r="G234" s="24">
        <v>0</v>
      </c>
      <c r="H234" s="24">
        <v>1</v>
      </c>
      <c r="I234" s="24">
        <v>0</v>
      </c>
      <c r="J234" s="24">
        <v>9</v>
      </c>
      <c r="K234" s="24">
        <v>0</v>
      </c>
      <c r="L234" s="24">
        <v>0</v>
      </c>
      <c r="M234" s="24">
        <v>0</v>
      </c>
      <c r="N234" s="24">
        <v>0</v>
      </c>
      <c r="O234" s="24">
        <v>0</v>
      </c>
      <c r="P234" s="24">
        <v>65</v>
      </c>
      <c r="Q234" s="4"/>
    </row>
    <row r="235" spans="1:17" ht="14.5" customHeight="1" x14ac:dyDescent="0.45">
      <c r="A235" s="383"/>
      <c r="B235" s="383"/>
      <c r="C235" s="383"/>
      <c r="D235" s="383"/>
      <c r="E235" s="383"/>
      <c r="F235" s="383"/>
      <c r="G235" s="383"/>
      <c r="H235" s="383"/>
      <c r="I235" s="383"/>
      <c r="J235" s="383"/>
      <c r="K235" s="383"/>
      <c r="L235" s="383"/>
      <c r="M235" s="383"/>
      <c r="N235" s="383"/>
      <c r="O235" s="383"/>
      <c r="P235" s="383"/>
    </row>
    <row r="236" spans="1:17" ht="14.5" customHeight="1" x14ac:dyDescent="0.45">
      <c r="A236" s="383"/>
      <c r="B236" s="383"/>
      <c r="C236" s="383"/>
      <c r="D236" s="383"/>
      <c r="E236" s="383"/>
      <c r="F236" s="383"/>
      <c r="G236" s="383"/>
      <c r="H236" s="383"/>
      <c r="I236" s="383"/>
      <c r="J236" s="383"/>
      <c r="K236" s="383"/>
      <c r="L236" s="383"/>
      <c r="M236" s="383"/>
      <c r="N236" s="383"/>
      <c r="O236" s="383"/>
      <c r="P236" s="383"/>
    </row>
    <row r="237" spans="1:17" ht="20.149999999999999" customHeight="1" x14ac:dyDescent="0.45">
      <c r="A237" s="450" t="s">
        <v>229</v>
      </c>
      <c r="B237" s="450"/>
      <c r="C237" s="450"/>
      <c r="D237" s="450"/>
      <c r="E237" s="450"/>
      <c r="F237" s="450"/>
      <c r="G237" s="450"/>
      <c r="H237" s="450"/>
      <c r="I237" s="450"/>
      <c r="J237" s="450"/>
      <c r="K237" s="450"/>
      <c r="L237" s="450"/>
      <c r="M237" s="450"/>
      <c r="N237" s="450"/>
      <c r="O237" s="450"/>
      <c r="P237" s="450"/>
    </row>
    <row r="238" spans="1:17" ht="20.149999999999999" customHeight="1" x14ac:dyDescent="0.45">
      <c r="A238" s="383" t="s">
        <v>275</v>
      </c>
      <c r="B238" s="383"/>
      <c r="C238" s="383"/>
      <c r="D238" s="383"/>
      <c r="E238" s="383"/>
      <c r="F238" s="383"/>
      <c r="G238" s="383"/>
      <c r="H238" s="383"/>
      <c r="I238" s="383"/>
      <c r="J238" s="383"/>
      <c r="K238" s="383"/>
      <c r="L238" s="383"/>
      <c r="M238" s="383"/>
      <c r="N238" s="383"/>
      <c r="O238" s="383"/>
      <c r="P238" s="383"/>
    </row>
    <row r="239" spans="1:17" ht="20.149999999999999" customHeight="1" x14ac:dyDescent="0.35">
      <c r="A239" s="454" t="s">
        <v>276</v>
      </c>
      <c r="B239" s="455"/>
      <c r="C239" s="455"/>
      <c r="D239" s="455"/>
      <c r="E239" s="455"/>
      <c r="F239" s="455"/>
      <c r="G239" s="455"/>
      <c r="H239" s="455"/>
      <c r="I239" s="455"/>
      <c r="J239" s="455"/>
      <c r="K239" s="455"/>
      <c r="L239" s="455"/>
      <c r="M239" s="455"/>
      <c r="N239" s="455"/>
      <c r="O239" s="455"/>
      <c r="P239" s="455"/>
    </row>
    <row r="240" spans="1:17" ht="14.5" customHeight="1" x14ac:dyDescent="0.35">
      <c r="A240" s="451" t="s">
        <v>232</v>
      </c>
      <c r="B240" s="448" t="s">
        <v>233</v>
      </c>
      <c r="C240" s="448"/>
      <c r="D240" s="448" t="s">
        <v>234</v>
      </c>
      <c r="E240" s="448"/>
      <c r="F240" s="448"/>
      <c r="G240" s="448"/>
      <c r="H240" s="448"/>
      <c r="I240" s="448"/>
      <c r="J240" s="448"/>
      <c r="K240" s="448"/>
      <c r="L240" s="448"/>
      <c r="M240" s="448"/>
      <c r="N240" s="448"/>
      <c r="O240" s="448"/>
      <c r="P240" s="451" t="s">
        <v>235</v>
      </c>
    </row>
    <row r="241" spans="1:17" ht="14.5" customHeight="1" x14ac:dyDescent="0.35">
      <c r="A241" s="452"/>
      <c r="B241" s="451" t="s">
        <v>236</v>
      </c>
      <c r="C241" s="451" t="s">
        <v>237</v>
      </c>
      <c r="D241" s="448" t="s">
        <v>236</v>
      </c>
      <c r="E241" s="448"/>
      <c r="F241" s="448"/>
      <c r="G241" s="448"/>
      <c r="H241" s="448"/>
      <c r="I241" s="448"/>
      <c r="J241" s="448" t="s">
        <v>237</v>
      </c>
      <c r="K241" s="448"/>
      <c r="L241" s="448"/>
      <c r="M241" s="448"/>
      <c r="N241" s="448"/>
      <c r="O241" s="448"/>
      <c r="P241" s="452"/>
    </row>
    <row r="242" spans="1:17" ht="36" customHeight="1" x14ac:dyDescent="0.35">
      <c r="A242" s="453"/>
      <c r="B242" s="453"/>
      <c r="C242" s="453"/>
      <c r="D242" s="393" t="s">
        <v>238</v>
      </c>
      <c r="E242" s="394" t="s">
        <v>239</v>
      </c>
      <c r="F242" s="394" t="s">
        <v>240</v>
      </c>
      <c r="G242" s="394" t="s">
        <v>241</v>
      </c>
      <c r="H242" s="394" t="s">
        <v>242</v>
      </c>
      <c r="I242" s="394" t="s">
        <v>243</v>
      </c>
      <c r="J242" s="393" t="s">
        <v>238</v>
      </c>
      <c r="K242" s="394" t="s">
        <v>239</v>
      </c>
      <c r="L242" s="394" t="s">
        <v>240</v>
      </c>
      <c r="M242" s="394" t="s">
        <v>241</v>
      </c>
      <c r="N242" s="394" t="s">
        <v>242</v>
      </c>
      <c r="O242" s="394" t="s">
        <v>243</v>
      </c>
      <c r="P242" s="453"/>
    </row>
    <row r="243" spans="1:17" ht="14.5" customHeight="1" x14ac:dyDescent="0.35">
      <c r="A243" s="395" t="s">
        <v>244</v>
      </c>
      <c r="B243" s="396"/>
      <c r="C243" s="396"/>
      <c r="D243" s="397"/>
      <c r="E243" s="398"/>
      <c r="F243" s="398"/>
      <c r="G243" s="397"/>
      <c r="H243" s="398"/>
      <c r="I243" s="398"/>
      <c r="J243" s="397"/>
      <c r="K243" s="398"/>
      <c r="L243" s="398"/>
      <c r="M243" s="397"/>
      <c r="N243" s="398"/>
      <c r="O243" s="398"/>
      <c r="P243" s="399"/>
    </row>
    <row r="244" spans="1:17" ht="14.5" customHeight="1" x14ac:dyDescent="0.35">
      <c r="A244" s="400" t="s">
        <v>245</v>
      </c>
      <c r="B244" s="401"/>
      <c r="C244" s="401"/>
      <c r="D244" s="402"/>
      <c r="E244" s="403"/>
      <c r="F244" s="403"/>
      <c r="G244" s="402"/>
      <c r="H244" s="403"/>
      <c r="I244" s="403"/>
      <c r="J244" s="402"/>
      <c r="K244" s="403"/>
      <c r="L244" s="403"/>
      <c r="M244" s="402"/>
      <c r="N244" s="403"/>
      <c r="O244" s="403"/>
      <c r="P244" s="404"/>
    </row>
    <row r="245" spans="1:17" ht="14.5" customHeight="1" x14ac:dyDescent="0.35">
      <c r="A245" s="16" t="s">
        <v>246</v>
      </c>
      <c r="B245" s="24">
        <v>2</v>
      </c>
      <c r="C245" s="24">
        <v>1</v>
      </c>
      <c r="D245" s="24">
        <v>51</v>
      </c>
      <c r="E245" s="24">
        <v>5</v>
      </c>
      <c r="F245" s="24">
        <v>3</v>
      </c>
      <c r="G245" s="24">
        <v>0</v>
      </c>
      <c r="H245" s="24">
        <v>0</v>
      </c>
      <c r="I245" s="24">
        <v>0</v>
      </c>
      <c r="J245" s="24">
        <v>14</v>
      </c>
      <c r="K245" s="24">
        <v>2</v>
      </c>
      <c r="L245" s="24">
        <v>0</v>
      </c>
      <c r="M245" s="24">
        <v>0</v>
      </c>
      <c r="N245" s="24">
        <v>0</v>
      </c>
      <c r="O245" s="24">
        <v>0</v>
      </c>
      <c r="P245" s="24">
        <v>78</v>
      </c>
      <c r="Q245" s="4"/>
    </row>
    <row r="246" spans="1:17" ht="14.5" customHeight="1" x14ac:dyDescent="0.35">
      <c r="A246" s="16" t="s">
        <v>247</v>
      </c>
      <c r="B246" s="24">
        <v>36</v>
      </c>
      <c r="C246" s="24">
        <v>24</v>
      </c>
      <c r="D246" s="24">
        <v>441</v>
      </c>
      <c r="E246" s="24">
        <v>40</v>
      </c>
      <c r="F246" s="24">
        <v>17</v>
      </c>
      <c r="G246" s="24">
        <v>1</v>
      </c>
      <c r="H246" s="24">
        <v>3</v>
      </c>
      <c r="I246" s="24">
        <v>5</v>
      </c>
      <c r="J246" s="24">
        <v>250</v>
      </c>
      <c r="K246" s="24">
        <v>28</v>
      </c>
      <c r="L246" s="24">
        <v>12</v>
      </c>
      <c r="M246" s="24">
        <v>0</v>
      </c>
      <c r="N246" s="24">
        <v>0</v>
      </c>
      <c r="O246" s="24">
        <v>9</v>
      </c>
      <c r="P246" s="24">
        <v>866</v>
      </c>
      <c r="Q246" s="4"/>
    </row>
    <row r="247" spans="1:17" ht="14.5" customHeight="1" x14ac:dyDescent="0.35">
      <c r="A247" s="16" t="s">
        <v>248</v>
      </c>
      <c r="B247" s="24">
        <v>116</v>
      </c>
      <c r="C247" s="24">
        <v>83</v>
      </c>
      <c r="D247" s="24">
        <v>937</v>
      </c>
      <c r="E247" s="24">
        <v>93</v>
      </c>
      <c r="F247" s="24">
        <v>55</v>
      </c>
      <c r="G247" s="24">
        <v>1</v>
      </c>
      <c r="H247" s="24">
        <v>3</v>
      </c>
      <c r="I247" s="24">
        <v>31</v>
      </c>
      <c r="J247" s="24">
        <v>684</v>
      </c>
      <c r="K247" s="24">
        <v>74</v>
      </c>
      <c r="L247" s="24">
        <v>56</v>
      </c>
      <c r="M247" s="24">
        <v>2</v>
      </c>
      <c r="N247" s="24">
        <v>7</v>
      </c>
      <c r="O247" s="24">
        <v>18</v>
      </c>
      <c r="P247" s="24">
        <v>2160</v>
      </c>
      <c r="Q247" s="4"/>
    </row>
    <row r="248" spans="1:17" ht="14.5" customHeight="1" x14ac:dyDescent="0.35">
      <c r="A248" s="16" t="s">
        <v>249</v>
      </c>
      <c r="B248" s="24">
        <v>24</v>
      </c>
      <c r="C248" s="24">
        <v>2</v>
      </c>
      <c r="D248" s="24">
        <v>171</v>
      </c>
      <c r="E248" s="24">
        <v>3</v>
      </c>
      <c r="F248" s="24">
        <v>1</v>
      </c>
      <c r="G248" s="24">
        <v>0</v>
      </c>
      <c r="H248" s="24">
        <v>0</v>
      </c>
      <c r="I248" s="24">
        <v>4</v>
      </c>
      <c r="J248" s="24">
        <v>26</v>
      </c>
      <c r="K248" s="24">
        <v>2</v>
      </c>
      <c r="L248" s="24">
        <v>0</v>
      </c>
      <c r="M248" s="24">
        <v>0</v>
      </c>
      <c r="N248" s="24">
        <v>0</v>
      </c>
      <c r="O248" s="24">
        <v>0</v>
      </c>
      <c r="P248" s="24">
        <v>233</v>
      </c>
      <c r="Q248" s="4"/>
    </row>
    <row r="249" spans="1:17" ht="14.5" customHeight="1" x14ac:dyDescent="0.35">
      <c r="A249" s="16" t="s">
        <v>250</v>
      </c>
      <c r="B249" s="24">
        <v>11</v>
      </c>
      <c r="C249" s="24">
        <v>2</v>
      </c>
      <c r="D249" s="24">
        <v>112</v>
      </c>
      <c r="E249" s="24">
        <v>5</v>
      </c>
      <c r="F249" s="24">
        <v>2</v>
      </c>
      <c r="G249" s="24">
        <v>0</v>
      </c>
      <c r="H249" s="24">
        <v>1</v>
      </c>
      <c r="I249" s="24">
        <v>2</v>
      </c>
      <c r="J249" s="24">
        <v>27</v>
      </c>
      <c r="K249" s="24">
        <v>0</v>
      </c>
      <c r="L249" s="24">
        <v>0</v>
      </c>
      <c r="M249" s="24">
        <v>0</v>
      </c>
      <c r="N249" s="24">
        <v>0</v>
      </c>
      <c r="O249" s="24">
        <v>2</v>
      </c>
      <c r="P249" s="24">
        <v>164</v>
      </c>
      <c r="Q249" s="4"/>
    </row>
    <row r="250" spans="1:17" ht="14.5" customHeight="1" x14ac:dyDescent="0.35">
      <c r="A250" s="16" t="s">
        <v>251</v>
      </c>
      <c r="B250" s="24">
        <v>4</v>
      </c>
      <c r="C250" s="24">
        <v>13</v>
      </c>
      <c r="D250" s="24">
        <v>39</v>
      </c>
      <c r="E250" s="24">
        <v>4</v>
      </c>
      <c r="F250" s="24">
        <v>1</v>
      </c>
      <c r="G250" s="24">
        <v>0</v>
      </c>
      <c r="H250" s="24">
        <v>0</v>
      </c>
      <c r="I250" s="24">
        <v>0</v>
      </c>
      <c r="J250" s="24">
        <v>102</v>
      </c>
      <c r="K250" s="24">
        <v>18</v>
      </c>
      <c r="L250" s="24">
        <v>4</v>
      </c>
      <c r="M250" s="24">
        <v>0</v>
      </c>
      <c r="N250" s="24">
        <v>3</v>
      </c>
      <c r="O250" s="24">
        <v>1</v>
      </c>
      <c r="P250" s="24">
        <v>189</v>
      </c>
      <c r="Q250" s="4"/>
    </row>
    <row r="251" spans="1:17" ht="14.5" customHeight="1" x14ac:dyDescent="0.35">
      <c r="A251" s="16" t="s">
        <v>252</v>
      </c>
      <c r="B251" s="24">
        <v>77</v>
      </c>
      <c r="C251" s="24">
        <v>0</v>
      </c>
      <c r="D251" s="24">
        <v>723</v>
      </c>
      <c r="E251" s="24">
        <v>52</v>
      </c>
      <c r="F251" s="24">
        <v>8</v>
      </c>
      <c r="G251" s="24">
        <v>2</v>
      </c>
      <c r="H251" s="24">
        <v>5</v>
      </c>
      <c r="I251" s="24">
        <v>17</v>
      </c>
      <c r="J251" s="24">
        <v>16</v>
      </c>
      <c r="K251" s="24">
        <v>1</v>
      </c>
      <c r="L251" s="24">
        <v>1</v>
      </c>
      <c r="M251" s="24">
        <v>0</v>
      </c>
      <c r="N251" s="24">
        <v>1</v>
      </c>
      <c r="O251" s="24">
        <v>0</v>
      </c>
      <c r="P251" s="24">
        <v>903</v>
      </c>
      <c r="Q251" s="4"/>
    </row>
    <row r="252" spans="1:17" ht="14.5" customHeight="1" x14ac:dyDescent="0.35">
      <c r="A252" s="16" t="s">
        <v>253</v>
      </c>
      <c r="B252" s="24">
        <v>373</v>
      </c>
      <c r="C252" s="24">
        <v>38</v>
      </c>
      <c r="D252" s="24">
        <v>1246</v>
      </c>
      <c r="E252" s="24">
        <v>471</v>
      </c>
      <c r="F252" s="24">
        <v>25</v>
      </c>
      <c r="G252" s="24">
        <v>3</v>
      </c>
      <c r="H252" s="24">
        <v>14</v>
      </c>
      <c r="I252" s="24">
        <v>48</v>
      </c>
      <c r="J252" s="24">
        <v>173</v>
      </c>
      <c r="K252" s="24">
        <v>108</v>
      </c>
      <c r="L252" s="24">
        <v>6</v>
      </c>
      <c r="M252" s="24">
        <v>2</v>
      </c>
      <c r="N252" s="24">
        <v>2</v>
      </c>
      <c r="O252" s="24">
        <v>7</v>
      </c>
      <c r="P252" s="24">
        <v>2516</v>
      </c>
      <c r="Q252" s="4"/>
    </row>
    <row r="253" spans="1:17" ht="14.5" customHeight="1" x14ac:dyDescent="0.35">
      <c r="A253" s="16" t="s">
        <v>254</v>
      </c>
      <c r="B253" s="24">
        <v>10</v>
      </c>
      <c r="C253" s="24">
        <v>3</v>
      </c>
      <c r="D253" s="24">
        <v>56</v>
      </c>
      <c r="E253" s="24">
        <v>7</v>
      </c>
      <c r="F253" s="24">
        <v>0</v>
      </c>
      <c r="G253" s="24">
        <v>0</v>
      </c>
      <c r="H253" s="24">
        <v>0</v>
      </c>
      <c r="I253" s="24">
        <v>0</v>
      </c>
      <c r="J253" s="24">
        <v>16</v>
      </c>
      <c r="K253" s="24">
        <v>1</v>
      </c>
      <c r="L253" s="24">
        <v>0</v>
      </c>
      <c r="M253" s="24">
        <v>0</v>
      </c>
      <c r="N253" s="24">
        <v>0</v>
      </c>
      <c r="O253" s="24">
        <v>0</v>
      </c>
      <c r="P253" s="24">
        <v>93</v>
      </c>
      <c r="Q253" s="4"/>
    </row>
    <row r="254" spans="1:17" ht="14.5" customHeight="1" x14ac:dyDescent="0.35">
      <c r="A254" s="16" t="s">
        <v>255</v>
      </c>
      <c r="B254" s="24">
        <v>7</v>
      </c>
      <c r="C254" s="24">
        <v>1</v>
      </c>
      <c r="D254" s="24">
        <v>100</v>
      </c>
      <c r="E254" s="24">
        <v>6</v>
      </c>
      <c r="F254" s="24">
        <v>0</v>
      </c>
      <c r="G254" s="24">
        <v>1</v>
      </c>
      <c r="H254" s="24">
        <v>0</v>
      </c>
      <c r="I254" s="24">
        <v>5</v>
      </c>
      <c r="J254" s="24">
        <v>53</v>
      </c>
      <c r="K254" s="24">
        <v>4</v>
      </c>
      <c r="L254" s="24">
        <v>0</v>
      </c>
      <c r="M254" s="24">
        <v>1</v>
      </c>
      <c r="N254" s="24">
        <v>0</v>
      </c>
      <c r="O254" s="24">
        <v>1</v>
      </c>
      <c r="P254" s="24">
        <v>179</v>
      </c>
      <c r="Q254" s="4"/>
    </row>
    <row r="255" spans="1:17" ht="14.5" customHeight="1" x14ac:dyDescent="0.35">
      <c r="A255" s="405" t="s">
        <v>257</v>
      </c>
      <c r="B255" s="209">
        <v>660</v>
      </c>
      <c r="C255" s="209">
        <v>167</v>
      </c>
      <c r="D255" s="209">
        <v>3876</v>
      </c>
      <c r="E255" s="209">
        <v>686</v>
      </c>
      <c r="F255" s="209">
        <v>112</v>
      </c>
      <c r="G255" s="209">
        <v>8</v>
      </c>
      <c r="H255" s="209">
        <v>26</v>
      </c>
      <c r="I255" s="209">
        <v>112</v>
      </c>
      <c r="J255" s="209">
        <v>1361</v>
      </c>
      <c r="K255" s="209">
        <v>238</v>
      </c>
      <c r="L255" s="209">
        <v>79</v>
      </c>
      <c r="M255" s="209">
        <v>5</v>
      </c>
      <c r="N255" s="209">
        <v>13</v>
      </c>
      <c r="O255" s="209">
        <v>38</v>
      </c>
      <c r="P255" s="209">
        <v>7381</v>
      </c>
      <c r="Q255" s="4"/>
    </row>
    <row r="256" spans="1:17" ht="14.5" customHeight="1" x14ac:dyDescent="0.35">
      <c r="A256" s="406" t="s">
        <v>277</v>
      </c>
      <c r="B256" s="24">
        <v>637</v>
      </c>
      <c r="C256" s="24">
        <v>175</v>
      </c>
      <c r="D256" s="24">
        <v>3884</v>
      </c>
      <c r="E256" s="24">
        <v>687</v>
      </c>
      <c r="F256" s="24">
        <v>108</v>
      </c>
      <c r="G256" s="24">
        <v>9</v>
      </c>
      <c r="H256" s="24">
        <v>23</v>
      </c>
      <c r="I256" s="24">
        <v>112</v>
      </c>
      <c r="J256" s="24">
        <v>1392</v>
      </c>
      <c r="K256" s="24">
        <v>247</v>
      </c>
      <c r="L256" s="24">
        <v>72</v>
      </c>
      <c r="M256" s="24">
        <v>5</v>
      </c>
      <c r="N256" s="24">
        <v>12</v>
      </c>
      <c r="O256" s="24">
        <v>40</v>
      </c>
      <c r="P256" s="24">
        <v>7403</v>
      </c>
      <c r="Q256" s="4"/>
    </row>
    <row r="257" spans="1:17" ht="14.5" customHeight="1" x14ac:dyDescent="0.35">
      <c r="A257" s="395" t="s">
        <v>258</v>
      </c>
      <c r="B257" s="407"/>
      <c r="C257" s="407"/>
      <c r="D257" s="407"/>
      <c r="E257" s="407"/>
      <c r="F257" s="407"/>
      <c r="G257" s="407"/>
      <c r="H257" s="407"/>
      <c r="I257" s="407"/>
      <c r="J257" s="407"/>
      <c r="K257" s="407"/>
      <c r="L257" s="407"/>
      <c r="M257" s="407"/>
      <c r="N257" s="407"/>
      <c r="O257" s="407"/>
      <c r="P257" s="408"/>
      <c r="Q257" s="4"/>
    </row>
    <row r="258" spans="1:17" ht="14.5" customHeight="1" x14ac:dyDescent="0.35">
      <c r="A258" s="400" t="s">
        <v>259</v>
      </c>
      <c r="B258" s="409"/>
      <c r="C258" s="409"/>
      <c r="D258" s="409"/>
      <c r="E258" s="409"/>
      <c r="F258" s="409"/>
      <c r="G258" s="409"/>
      <c r="H258" s="409"/>
      <c r="I258" s="409"/>
      <c r="J258" s="409"/>
      <c r="K258" s="409"/>
      <c r="L258" s="409"/>
      <c r="M258" s="409"/>
      <c r="N258" s="409"/>
      <c r="O258" s="409"/>
      <c r="P258" s="410"/>
      <c r="Q258" s="4"/>
    </row>
    <row r="259" spans="1:17" ht="14.5" customHeight="1" x14ac:dyDescent="0.35">
      <c r="A259" s="16" t="s">
        <v>246</v>
      </c>
      <c r="B259" s="24">
        <v>1</v>
      </c>
      <c r="C259" s="24">
        <v>1</v>
      </c>
      <c r="D259" s="24">
        <v>19</v>
      </c>
      <c r="E259" s="24">
        <v>0</v>
      </c>
      <c r="F259" s="24">
        <v>2</v>
      </c>
      <c r="G259" s="24">
        <v>0</v>
      </c>
      <c r="H259" s="24">
        <v>0</v>
      </c>
      <c r="I259" s="24">
        <v>0</v>
      </c>
      <c r="J259" s="24">
        <v>7</v>
      </c>
      <c r="K259" s="24">
        <v>2</v>
      </c>
      <c r="L259" s="24">
        <v>0</v>
      </c>
      <c r="M259" s="24">
        <v>0</v>
      </c>
      <c r="N259" s="24">
        <v>0</v>
      </c>
      <c r="O259" s="24">
        <v>0</v>
      </c>
      <c r="P259" s="24">
        <v>32</v>
      </c>
      <c r="Q259" s="4"/>
    </row>
    <row r="260" spans="1:17" ht="14.5" customHeight="1" x14ac:dyDescent="0.35">
      <c r="A260" s="16" t="s">
        <v>247</v>
      </c>
      <c r="B260" s="24">
        <v>2</v>
      </c>
      <c r="C260" s="24">
        <v>4</v>
      </c>
      <c r="D260" s="24">
        <v>44</v>
      </c>
      <c r="E260" s="24">
        <v>4</v>
      </c>
      <c r="F260" s="24">
        <v>2</v>
      </c>
      <c r="G260" s="24">
        <v>0</v>
      </c>
      <c r="H260" s="24">
        <v>0</v>
      </c>
      <c r="I260" s="24">
        <v>1</v>
      </c>
      <c r="J260" s="24">
        <v>62</v>
      </c>
      <c r="K260" s="24">
        <v>4</v>
      </c>
      <c r="L260" s="24">
        <v>3</v>
      </c>
      <c r="M260" s="24">
        <v>0</v>
      </c>
      <c r="N260" s="24">
        <v>0</v>
      </c>
      <c r="O260" s="24">
        <v>4</v>
      </c>
      <c r="P260" s="24">
        <v>130</v>
      </c>
      <c r="Q260" s="4"/>
    </row>
    <row r="261" spans="1:17" ht="14.5" customHeight="1" x14ac:dyDescent="0.35">
      <c r="A261" s="16" t="s">
        <v>248</v>
      </c>
      <c r="B261" s="24">
        <v>8</v>
      </c>
      <c r="C261" s="24">
        <v>13</v>
      </c>
      <c r="D261" s="24">
        <v>57</v>
      </c>
      <c r="E261" s="24">
        <v>4</v>
      </c>
      <c r="F261" s="24">
        <v>4</v>
      </c>
      <c r="G261" s="24">
        <v>0</v>
      </c>
      <c r="H261" s="24">
        <v>0</v>
      </c>
      <c r="I261" s="24">
        <v>3</v>
      </c>
      <c r="J261" s="24">
        <v>85</v>
      </c>
      <c r="K261" s="24">
        <v>12</v>
      </c>
      <c r="L261" s="24">
        <v>12</v>
      </c>
      <c r="M261" s="24">
        <v>0</v>
      </c>
      <c r="N261" s="24">
        <v>1</v>
      </c>
      <c r="O261" s="24">
        <v>3</v>
      </c>
      <c r="P261" s="24">
        <v>202</v>
      </c>
      <c r="Q261" s="4"/>
    </row>
    <row r="262" spans="1:17" ht="14.5" customHeight="1" x14ac:dyDescent="0.35">
      <c r="A262" s="16" t="s">
        <v>249</v>
      </c>
      <c r="B262" s="24">
        <v>0</v>
      </c>
      <c r="C262" s="24">
        <v>0</v>
      </c>
      <c r="D262" s="24">
        <v>0</v>
      </c>
      <c r="E262" s="24">
        <v>0</v>
      </c>
      <c r="F262" s="24">
        <v>0</v>
      </c>
      <c r="G262" s="24">
        <v>0</v>
      </c>
      <c r="H262" s="24">
        <v>0</v>
      </c>
      <c r="I262" s="24">
        <v>0</v>
      </c>
      <c r="J262" s="24">
        <v>0</v>
      </c>
      <c r="K262" s="24">
        <v>0</v>
      </c>
      <c r="L262" s="24">
        <v>0</v>
      </c>
      <c r="M262" s="24">
        <v>0</v>
      </c>
      <c r="N262" s="24">
        <v>0</v>
      </c>
      <c r="O262" s="24">
        <v>0</v>
      </c>
      <c r="P262" s="24">
        <v>0</v>
      </c>
      <c r="Q262" s="4"/>
    </row>
    <row r="263" spans="1:17" ht="14.5" customHeight="1" x14ac:dyDescent="0.35">
      <c r="A263" s="16" t="s">
        <v>250</v>
      </c>
      <c r="B263" s="24">
        <v>0</v>
      </c>
      <c r="C263" s="24">
        <v>0</v>
      </c>
      <c r="D263" s="24">
        <v>1</v>
      </c>
      <c r="E263" s="24">
        <v>1</v>
      </c>
      <c r="F263" s="24">
        <v>0</v>
      </c>
      <c r="G263" s="24">
        <v>0</v>
      </c>
      <c r="H263" s="24">
        <v>0</v>
      </c>
      <c r="I263" s="24">
        <v>0</v>
      </c>
      <c r="J263" s="24">
        <v>0</v>
      </c>
      <c r="K263" s="24">
        <v>0</v>
      </c>
      <c r="L263" s="24">
        <v>0</v>
      </c>
      <c r="M263" s="24">
        <v>0</v>
      </c>
      <c r="N263" s="24">
        <v>0</v>
      </c>
      <c r="O263" s="24">
        <v>0</v>
      </c>
      <c r="P263" s="24">
        <v>2</v>
      </c>
      <c r="Q263" s="4"/>
    </row>
    <row r="264" spans="1:17" ht="14.5" customHeight="1" x14ac:dyDescent="0.35">
      <c r="A264" s="16" t="s">
        <v>251</v>
      </c>
      <c r="B264" s="24">
        <v>0</v>
      </c>
      <c r="C264" s="24">
        <v>2</v>
      </c>
      <c r="D264" s="24">
        <v>0</v>
      </c>
      <c r="E264" s="24">
        <v>0</v>
      </c>
      <c r="F264" s="24">
        <v>0</v>
      </c>
      <c r="G264" s="24">
        <v>0</v>
      </c>
      <c r="H264" s="24">
        <v>0</v>
      </c>
      <c r="I264" s="24">
        <v>0</v>
      </c>
      <c r="J264" s="24">
        <v>13</v>
      </c>
      <c r="K264" s="24">
        <v>4</v>
      </c>
      <c r="L264" s="24">
        <v>0</v>
      </c>
      <c r="M264" s="24">
        <v>0</v>
      </c>
      <c r="N264" s="24">
        <v>0</v>
      </c>
      <c r="O264" s="24">
        <v>0</v>
      </c>
      <c r="P264" s="24">
        <v>19</v>
      </c>
      <c r="Q264" s="4"/>
    </row>
    <row r="265" spans="1:17" ht="14.5" customHeight="1" x14ac:dyDescent="0.35">
      <c r="A265" s="16" t="s">
        <v>252</v>
      </c>
      <c r="B265" s="24">
        <v>0</v>
      </c>
      <c r="C265" s="24">
        <v>0</v>
      </c>
      <c r="D265" s="24">
        <v>0</v>
      </c>
      <c r="E265" s="24">
        <v>0</v>
      </c>
      <c r="F265" s="24">
        <v>0</v>
      </c>
      <c r="G265" s="24">
        <v>0</v>
      </c>
      <c r="H265" s="24">
        <v>0</v>
      </c>
      <c r="I265" s="24">
        <v>0</v>
      </c>
      <c r="J265" s="24">
        <v>0</v>
      </c>
      <c r="K265" s="24">
        <v>0</v>
      </c>
      <c r="L265" s="24">
        <v>0</v>
      </c>
      <c r="M265" s="24">
        <v>0</v>
      </c>
      <c r="N265" s="24">
        <v>0</v>
      </c>
      <c r="O265" s="24">
        <v>0</v>
      </c>
      <c r="P265" s="24">
        <v>0</v>
      </c>
      <c r="Q265" s="4"/>
    </row>
    <row r="266" spans="1:17" ht="14.5" customHeight="1" x14ac:dyDescent="0.35">
      <c r="A266" s="16" t="s">
        <v>253</v>
      </c>
      <c r="B266" s="24">
        <v>0</v>
      </c>
      <c r="C266" s="24">
        <v>0</v>
      </c>
      <c r="D266" s="24">
        <v>1</v>
      </c>
      <c r="E266" s="24">
        <v>0</v>
      </c>
      <c r="F266" s="24">
        <v>0</v>
      </c>
      <c r="G266" s="24">
        <v>0</v>
      </c>
      <c r="H266" s="24">
        <v>0</v>
      </c>
      <c r="I266" s="24">
        <v>0</v>
      </c>
      <c r="J266" s="24">
        <v>0</v>
      </c>
      <c r="K266" s="24">
        <v>0</v>
      </c>
      <c r="L266" s="24">
        <v>0</v>
      </c>
      <c r="M266" s="24">
        <v>0</v>
      </c>
      <c r="N266" s="24">
        <v>0</v>
      </c>
      <c r="O266" s="24">
        <v>0</v>
      </c>
      <c r="P266" s="24">
        <v>1</v>
      </c>
      <c r="Q266" s="4"/>
    </row>
    <row r="267" spans="1:17" ht="14.5" customHeight="1" x14ac:dyDescent="0.35">
      <c r="A267" s="16" t="s">
        <v>254</v>
      </c>
      <c r="B267" s="24">
        <v>0</v>
      </c>
      <c r="C267" s="24">
        <v>0</v>
      </c>
      <c r="D267" s="24">
        <v>0</v>
      </c>
      <c r="E267" s="24">
        <v>0</v>
      </c>
      <c r="F267" s="24">
        <v>0</v>
      </c>
      <c r="G267" s="24">
        <v>0</v>
      </c>
      <c r="H267" s="24">
        <v>0</v>
      </c>
      <c r="I267" s="24">
        <v>0</v>
      </c>
      <c r="J267" s="24">
        <v>0</v>
      </c>
      <c r="K267" s="24">
        <v>0</v>
      </c>
      <c r="L267" s="24">
        <v>0</v>
      </c>
      <c r="M267" s="24">
        <v>0</v>
      </c>
      <c r="N267" s="24">
        <v>0</v>
      </c>
      <c r="O267" s="24">
        <v>0</v>
      </c>
      <c r="P267" s="24">
        <v>0</v>
      </c>
      <c r="Q267" s="4"/>
    </row>
    <row r="268" spans="1:17" ht="14.5" customHeight="1" x14ac:dyDescent="0.35">
      <c r="A268" s="16" t="s">
        <v>255</v>
      </c>
      <c r="B268" s="24">
        <v>1</v>
      </c>
      <c r="C268" s="24">
        <v>0</v>
      </c>
      <c r="D268" s="24">
        <v>1</v>
      </c>
      <c r="E268" s="24">
        <v>0</v>
      </c>
      <c r="F268" s="24">
        <v>0</v>
      </c>
      <c r="G268" s="24">
        <v>0</v>
      </c>
      <c r="H268" s="24">
        <v>0</v>
      </c>
      <c r="I268" s="24">
        <v>0</v>
      </c>
      <c r="J268" s="24">
        <v>0</v>
      </c>
      <c r="K268" s="24">
        <v>1</v>
      </c>
      <c r="L268" s="24">
        <v>0</v>
      </c>
      <c r="M268" s="24">
        <v>0</v>
      </c>
      <c r="N268" s="24">
        <v>0</v>
      </c>
      <c r="O268" s="24">
        <v>0</v>
      </c>
      <c r="P268" s="24">
        <v>3</v>
      </c>
      <c r="Q268" s="4"/>
    </row>
    <row r="269" spans="1:17" ht="14.5" customHeight="1" x14ac:dyDescent="0.35">
      <c r="A269" s="405" t="s">
        <v>257</v>
      </c>
      <c r="B269" s="209">
        <v>12</v>
      </c>
      <c r="C269" s="209">
        <v>20</v>
      </c>
      <c r="D269" s="209">
        <v>123</v>
      </c>
      <c r="E269" s="209">
        <v>9</v>
      </c>
      <c r="F269" s="209">
        <v>8</v>
      </c>
      <c r="G269" s="209">
        <v>0</v>
      </c>
      <c r="H269" s="209">
        <v>0</v>
      </c>
      <c r="I269" s="209">
        <v>4</v>
      </c>
      <c r="J269" s="209">
        <v>167</v>
      </c>
      <c r="K269" s="209">
        <v>23</v>
      </c>
      <c r="L269" s="209">
        <v>15</v>
      </c>
      <c r="M269" s="209">
        <v>0</v>
      </c>
      <c r="N269" s="209">
        <v>1</v>
      </c>
      <c r="O269" s="209">
        <v>7</v>
      </c>
      <c r="P269" s="209">
        <v>389</v>
      </c>
      <c r="Q269" s="4"/>
    </row>
    <row r="270" spans="1:17" ht="14.5" customHeight="1" x14ac:dyDescent="0.35">
      <c r="A270" s="406" t="s">
        <v>277</v>
      </c>
      <c r="B270" s="24">
        <v>11</v>
      </c>
      <c r="C270" s="24">
        <v>20</v>
      </c>
      <c r="D270" s="24">
        <v>107</v>
      </c>
      <c r="E270" s="24">
        <v>8</v>
      </c>
      <c r="F270" s="24">
        <v>8</v>
      </c>
      <c r="G270" s="24">
        <v>0</v>
      </c>
      <c r="H270" s="24">
        <v>0</v>
      </c>
      <c r="I270" s="24">
        <v>4</v>
      </c>
      <c r="J270" s="24">
        <v>160</v>
      </c>
      <c r="K270" s="24">
        <v>16</v>
      </c>
      <c r="L270" s="24">
        <v>13</v>
      </c>
      <c r="M270" s="24">
        <v>0</v>
      </c>
      <c r="N270" s="24">
        <v>2</v>
      </c>
      <c r="O270" s="24">
        <v>4</v>
      </c>
      <c r="P270" s="24">
        <v>353</v>
      </c>
      <c r="Q270" s="4"/>
    </row>
    <row r="271" spans="1:17" ht="14.5" customHeight="1" x14ac:dyDescent="0.35">
      <c r="A271" s="395" t="s">
        <v>278</v>
      </c>
      <c r="B271" s="407"/>
      <c r="C271" s="407"/>
      <c r="D271" s="407"/>
      <c r="E271" s="407"/>
      <c r="F271" s="407"/>
      <c r="G271" s="407"/>
      <c r="H271" s="407"/>
      <c r="I271" s="407"/>
      <c r="J271" s="407"/>
      <c r="K271" s="407"/>
      <c r="L271" s="407"/>
      <c r="M271" s="407"/>
      <c r="N271" s="407"/>
      <c r="O271" s="407"/>
      <c r="P271" s="408"/>
      <c r="Q271" s="4"/>
    </row>
    <row r="272" spans="1:17" ht="14.5" customHeight="1" x14ac:dyDescent="0.35">
      <c r="A272" s="400" t="s">
        <v>279</v>
      </c>
      <c r="B272" s="409"/>
      <c r="C272" s="409"/>
      <c r="D272" s="409"/>
      <c r="E272" s="409"/>
      <c r="F272" s="409"/>
      <c r="G272" s="409"/>
      <c r="H272" s="409"/>
      <c r="I272" s="409"/>
      <c r="J272" s="409"/>
      <c r="K272" s="409"/>
      <c r="L272" s="409"/>
      <c r="M272" s="409"/>
      <c r="N272" s="409"/>
      <c r="O272" s="409"/>
      <c r="P272" s="410"/>
      <c r="Q272" s="4"/>
    </row>
    <row r="273" spans="1:17" ht="14.5" customHeight="1" x14ac:dyDescent="0.35">
      <c r="A273" s="16" t="s">
        <v>246</v>
      </c>
      <c r="B273" s="24">
        <v>0</v>
      </c>
      <c r="C273" s="24">
        <v>0</v>
      </c>
      <c r="D273" s="24">
        <v>0</v>
      </c>
      <c r="E273" s="24">
        <v>0</v>
      </c>
      <c r="F273" s="24">
        <v>0</v>
      </c>
      <c r="G273" s="24">
        <v>0</v>
      </c>
      <c r="H273" s="24">
        <v>0</v>
      </c>
      <c r="I273" s="24">
        <v>0</v>
      </c>
      <c r="J273" s="24">
        <v>0</v>
      </c>
      <c r="K273" s="24">
        <v>0</v>
      </c>
      <c r="L273" s="24">
        <v>0</v>
      </c>
      <c r="M273" s="24">
        <v>0</v>
      </c>
      <c r="N273" s="24">
        <v>0</v>
      </c>
      <c r="O273" s="24">
        <v>0</v>
      </c>
      <c r="P273" s="24">
        <v>0</v>
      </c>
      <c r="Q273" s="4"/>
    </row>
    <row r="274" spans="1:17" ht="14.5" customHeight="1" x14ac:dyDescent="0.35">
      <c r="A274" s="16" t="s">
        <v>247</v>
      </c>
      <c r="B274" s="24">
        <v>1</v>
      </c>
      <c r="C274" s="24">
        <v>0</v>
      </c>
      <c r="D274" s="24">
        <v>1</v>
      </c>
      <c r="E274" s="24">
        <v>0</v>
      </c>
      <c r="F274" s="24">
        <v>0</v>
      </c>
      <c r="G274" s="24">
        <v>0</v>
      </c>
      <c r="H274" s="24">
        <v>0</v>
      </c>
      <c r="I274" s="24">
        <v>0</v>
      </c>
      <c r="J274" s="24">
        <v>2</v>
      </c>
      <c r="K274" s="24">
        <v>0</v>
      </c>
      <c r="L274" s="24">
        <v>0</v>
      </c>
      <c r="M274" s="24">
        <v>0</v>
      </c>
      <c r="N274" s="24">
        <v>0</v>
      </c>
      <c r="O274" s="24">
        <v>0</v>
      </c>
      <c r="P274" s="24">
        <v>4</v>
      </c>
      <c r="Q274" s="4"/>
    </row>
    <row r="275" spans="1:17" ht="14.5" customHeight="1" x14ac:dyDescent="0.35">
      <c r="A275" s="16" t="s">
        <v>248</v>
      </c>
      <c r="B275" s="24">
        <v>0</v>
      </c>
      <c r="C275" s="24">
        <v>0</v>
      </c>
      <c r="D275" s="24">
        <v>0</v>
      </c>
      <c r="E275" s="24">
        <v>0</v>
      </c>
      <c r="F275" s="24">
        <v>0</v>
      </c>
      <c r="G275" s="24">
        <v>0</v>
      </c>
      <c r="H275" s="24">
        <v>0</v>
      </c>
      <c r="I275" s="24">
        <v>0</v>
      </c>
      <c r="J275" s="24">
        <v>1</v>
      </c>
      <c r="K275" s="24">
        <v>0</v>
      </c>
      <c r="L275" s="24">
        <v>0</v>
      </c>
      <c r="M275" s="24">
        <v>0</v>
      </c>
      <c r="N275" s="24">
        <v>0</v>
      </c>
      <c r="O275" s="24">
        <v>0</v>
      </c>
      <c r="P275" s="24">
        <v>1</v>
      </c>
      <c r="Q275" s="4"/>
    </row>
    <row r="276" spans="1:17" ht="14.5" customHeight="1" x14ac:dyDescent="0.35">
      <c r="A276" s="16" t="s">
        <v>249</v>
      </c>
      <c r="B276" s="24">
        <v>0</v>
      </c>
      <c r="C276" s="24">
        <v>0</v>
      </c>
      <c r="D276" s="24">
        <v>0</v>
      </c>
      <c r="E276" s="24">
        <v>0</v>
      </c>
      <c r="F276" s="24">
        <v>0</v>
      </c>
      <c r="G276" s="24">
        <v>0</v>
      </c>
      <c r="H276" s="24">
        <v>0</v>
      </c>
      <c r="I276" s="24">
        <v>0</v>
      </c>
      <c r="J276" s="24">
        <v>0</v>
      </c>
      <c r="K276" s="24">
        <v>0</v>
      </c>
      <c r="L276" s="24">
        <v>0</v>
      </c>
      <c r="M276" s="24">
        <v>0</v>
      </c>
      <c r="N276" s="24">
        <v>0</v>
      </c>
      <c r="O276" s="24">
        <v>0</v>
      </c>
      <c r="P276" s="24">
        <v>0</v>
      </c>
      <c r="Q276" s="4"/>
    </row>
    <row r="277" spans="1:17" ht="14.5" customHeight="1" x14ac:dyDescent="0.35">
      <c r="A277" s="16" t="s">
        <v>250</v>
      </c>
      <c r="B277" s="24">
        <v>0</v>
      </c>
      <c r="C277" s="24">
        <v>0</v>
      </c>
      <c r="D277" s="24">
        <v>0</v>
      </c>
      <c r="E277" s="24">
        <v>0</v>
      </c>
      <c r="F277" s="24">
        <v>0</v>
      </c>
      <c r="G277" s="24">
        <v>0</v>
      </c>
      <c r="H277" s="24">
        <v>0</v>
      </c>
      <c r="I277" s="24">
        <v>0</v>
      </c>
      <c r="J277" s="24">
        <v>1</v>
      </c>
      <c r="K277" s="24">
        <v>0</v>
      </c>
      <c r="L277" s="24">
        <v>0</v>
      </c>
      <c r="M277" s="24">
        <v>0</v>
      </c>
      <c r="N277" s="24">
        <v>0</v>
      </c>
      <c r="O277" s="24">
        <v>0</v>
      </c>
      <c r="P277" s="24">
        <v>1</v>
      </c>
      <c r="Q277" s="4"/>
    </row>
    <row r="278" spans="1:17" ht="14.5" customHeight="1" x14ac:dyDescent="0.35">
      <c r="A278" s="16" t="s">
        <v>251</v>
      </c>
      <c r="B278" s="24">
        <v>0</v>
      </c>
      <c r="C278" s="24">
        <v>0</v>
      </c>
      <c r="D278" s="24">
        <v>0</v>
      </c>
      <c r="E278" s="24">
        <v>0</v>
      </c>
      <c r="F278" s="24">
        <v>0</v>
      </c>
      <c r="G278" s="24">
        <v>0</v>
      </c>
      <c r="H278" s="24">
        <v>0</v>
      </c>
      <c r="I278" s="24">
        <v>0</v>
      </c>
      <c r="J278" s="24">
        <v>3</v>
      </c>
      <c r="K278" s="24">
        <v>0</v>
      </c>
      <c r="L278" s="24">
        <v>0</v>
      </c>
      <c r="M278" s="24">
        <v>0</v>
      </c>
      <c r="N278" s="24">
        <v>0</v>
      </c>
      <c r="O278" s="24">
        <v>0</v>
      </c>
      <c r="P278" s="24">
        <v>3</v>
      </c>
      <c r="Q278" s="4"/>
    </row>
    <row r="279" spans="1:17" ht="14.5" customHeight="1" x14ac:dyDescent="0.35">
      <c r="A279" s="16" t="s">
        <v>252</v>
      </c>
      <c r="B279" s="24">
        <v>0</v>
      </c>
      <c r="C279" s="24">
        <v>0</v>
      </c>
      <c r="D279" s="24">
        <v>0</v>
      </c>
      <c r="E279" s="24">
        <v>0</v>
      </c>
      <c r="F279" s="24">
        <v>0</v>
      </c>
      <c r="G279" s="24">
        <v>0</v>
      </c>
      <c r="H279" s="24">
        <v>0</v>
      </c>
      <c r="I279" s="24">
        <v>0</v>
      </c>
      <c r="J279" s="24">
        <v>0</v>
      </c>
      <c r="K279" s="24">
        <v>0</v>
      </c>
      <c r="L279" s="24">
        <v>0</v>
      </c>
      <c r="M279" s="24">
        <v>0</v>
      </c>
      <c r="N279" s="24">
        <v>0</v>
      </c>
      <c r="O279" s="24">
        <v>0</v>
      </c>
      <c r="P279" s="24">
        <v>0</v>
      </c>
      <c r="Q279" s="4"/>
    </row>
    <row r="280" spans="1:17" ht="14.5" customHeight="1" x14ac:dyDescent="0.35">
      <c r="A280" s="16" t="s">
        <v>253</v>
      </c>
      <c r="B280" s="24">
        <v>0</v>
      </c>
      <c r="C280" s="24">
        <v>0</v>
      </c>
      <c r="D280" s="24">
        <v>0</v>
      </c>
      <c r="E280" s="24">
        <v>0</v>
      </c>
      <c r="F280" s="24">
        <v>0</v>
      </c>
      <c r="G280" s="24">
        <v>0</v>
      </c>
      <c r="H280" s="24">
        <v>0</v>
      </c>
      <c r="I280" s="24">
        <v>0</v>
      </c>
      <c r="J280" s="24">
        <v>0</v>
      </c>
      <c r="K280" s="24">
        <v>0</v>
      </c>
      <c r="L280" s="24">
        <v>0</v>
      </c>
      <c r="M280" s="24">
        <v>0</v>
      </c>
      <c r="N280" s="24">
        <v>0</v>
      </c>
      <c r="O280" s="24">
        <v>0</v>
      </c>
      <c r="P280" s="24">
        <v>0</v>
      </c>
      <c r="Q280" s="4"/>
    </row>
    <row r="281" spans="1:17" ht="14.5" customHeight="1" x14ac:dyDescent="0.35">
      <c r="A281" s="16" t="s">
        <v>254</v>
      </c>
      <c r="B281" s="24">
        <v>0</v>
      </c>
      <c r="C281" s="24">
        <v>0</v>
      </c>
      <c r="D281" s="24">
        <v>0</v>
      </c>
      <c r="E281" s="24">
        <v>0</v>
      </c>
      <c r="F281" s="24">
        <v>0</v>
      </c>
      <c r="G281" s="24">
        <v>0</v>
      </c>
      <c r="H281" s="24">
        <v>0</v>
      </c>
      <c r="I281" s="24">
        <v>0</v>
      </c>
      <c r="J281" s="24">
        <v>0</v>
      </c>
      <c r="K281" s="24">
        <v>0</v>
      </c>
      <c r="L281" s="24">
        <v>0</v>
      </c>
      <c r="M281" s="24">
        <v>0</v>
      </c>
      <c r="N281" s="24">
        <v>0</v>
      </c>
      <c r="O281" s="24">
        <v>0</v>
      </c>
      <c r="P281" s="24">
        <v>0</v>
      </c>
      <c r="Q281" s="4"/>
    </row>
    <row r="282" spans="1:17" ht="14.5" customHeight="1" x14ac:dyDescent="0.35">
      <c r="A282" s="16" t="s">
        <v>255</v>
      </c>
      <c r="B282" s="24">
        <v>2</v>
      </c>
      <c r="C282" s="24">
        <v>0</v>
      </c>
      <c r="D282" s="24">
        <v>27</v>
      </c>
      <c r="E282" s="24">
        <v>1</v>
      </c>
      <c r="F282" s="24">
        <v>0</v>
      </c>
      <c r="G282" s="24">
        <v>0</v>
      </c>
      <c r="H282" s="24">
        <v>0</v>
      </c>
      <c r="I282" s="24">
        <v>0</v>
      </c>
      <c r="J282" s="24">
        <v>12</v>
      </c>
      <c r="K282" s="24">
        <v>0</v>
      </c>
      <c r="L282" s="24">
        <v>0</v>
      </c>
      <c r="M282" s="24">
        <v>0</v>
      </c>
      <c r="N282" s="24">
        <v>0</v>
      </c>
      <c r="O282" s="24">
        <v>0</v>
      </c>
      <c r="P282" s="24">
        <v>42</v>
      </c>
      <c r="Q282" s="4"/>
    </row>
    <row r="283" spans="1:17" ht="14.5" customHeight="1" x14ac:dyDescent="0.35">
      <c r="A283" s="405" t="s">
        <v>257</v>
      </c>
      <c r="B283" s="209">
        <v>3</v>
      </c>
      <c r="C283" s="209">
        <v>0</v>
      </c>
      <c r="D283" s="209">
        <v>28</v>
      </c>
      <c r="E283" s="209">
        <v>1</v>
      </c>
      <c r="F283" s="209">
        <v>0</v>
      </c>
      <c r="G283" s="209">
        <v>0</v>
      </c>
      <c r="H283" s="209">
        <v>0</v>
      </c>
      <c r="I283" s="209">
        <v>0</v>
      </c>
      <c r="J283" s="209">
        <v>19</v>
      </c>
      <c r="K283" s="209">
        <v>0</v>
      </c>
      <c r="L283" s="209">
        <v>0</v>
      </c>
      <c r="M283" s="209">
        <v>0</v>
      </c>
      <c r="N283" s="209">
        <v>0</v>
      </c>
      <c r="O283" s="209">
        <v>0</v>
      </c>
      <c r="P283" s="209">
        <v>51</v>
      </c>
      <c r="Q283" s="4"/>
    </row>
    <row r="284" spans="1:17" ht="14.5" customHeight="1" x14ac:dyDescent="0.35">
      <c r="A284" s="406" t="s">
        <v>277</v>
      </c>
      <c r="B284" s="24">
        <v>5</v>
      </c>
      <c r="C284" s="24">
        <v>1</v>
      </c>
      <c r="D284" s="24">
        <v>30</v>
      </c>
      <c r="E284" s="24">
        <v>0</v>
      </c>
      <c r="F284" s="24">
        <v>0</v>
      </c>
      <c r="G284" s="24">
        <v>0</v>
      </c>
      <c r="H284" s="24">
        <v>0</v>
      </c>
      <c r="I284" s="24">
        <v>0</v>
      </c>
      <c r="J284" s="24">
        <v>20</v>
      </c>
      <c r="K284" s="24">
        <v>0</v>
      </c>
      <c r="L284" s="24">
        <v>0</v>
      </c>
      <c r="M284" s="24">
        <v>0</v>
      </c>
      <c r="N284" s="24">
        <v>0</v>
      </c>
      <c r="O284" s="24">
        <v>0</v>
      </c>
      <c r="P284" s="24">
        <v>56</v>
      </c>
      <c r="Q284" s="4"/>
    </row>
    <row r="285" spans="1:17" ht="14.5" customHeight="1" x14ac:dyDescent="0.35">
      <c r="A285" s="395" t="s">
        <v>278</v>
      </c>
      <c r="B285" s="407"/>
      <c r="C285" s="407"/>
      <c r="D285" s="407"/>
      <c r="E285" s="407"/>
      <c r="F285" s="407"/>
      <c r="G285" s="407"/>
      <c r="H285" s="407"/>
      <c r="I285" s="407"/>
      <c r="J285" s="407"/>
      <c r="K285" s="407"/>
      <c r="L285" s="407"/>
      <c r="M285" s="407"/>
      <c r="N285" s="407"/>
      <c r="O285" s="407"/>
      <c r="P285" s="408"/>
      <c r="Q285" s="4"/>
    </row>
    <row r="286" spans="1:17" ht="14.5" customHeight="1" x14ac:dyDescent="0.35">
      <c r="A286" s="400" t="s">
        <v>274</v>
      </c>
      <c r="B286" s="409"/>
      <c r="C286" s="409"/>
      <c r="D286" s="409"/>
      <c r="E286" s="409"/>
      <c r="F286" s="409"/>
      <c r="G286" s="409"/>
      <c r="H286" s="409"/>
      <c r="I286" s="409"/>
      <c r="J286" s="409"/>
      <c r="K286" s="409"/>
      <c r="L286" s="409"/>
      <c r="M286" s="409"/>
      <c r="N286" s="409"/>
      <c r="O286" s="409"/>
      <c r="P286" s="410"/>
      <c r="Q286" s="4"/>
    </row>
    <row r="287" spans="1:17" ht="14.5" customHeight="1" x14ac:dyDescent="0.35">
      <c r="A287" s="16" t="s">
        <v>246</v>
      </c>
      <c r="B287" s="24">
        <v>0</v>
      </c>
      <c r="C287" s="24">
        <v>0</v>
      </c>
      <c r="D287" s="24">
        <v>0</v>
      </c>
      <c r="E287" s="24">
        <v>0</v>
      </c>
      <c r="F287" s="24">
        <v>0</v>
      </c>
      <c r="G287" s="24">
        <v>0</v>
      </c>
      <c r="H287" s="24">
        <v>0</v>
      </c>
      <c r="I287" s="24">
        <v>0</v>
      </c>
      <c r="J287" s="24">
        <v>0</v>
      </c>
      <c r="K287" s="24">
        <v>0</v>
      </c>
      <c r="L287" s="24">
        <v>0</v>
      </c>
      <c r="M287" s="24">
        <v>0</v>
      </c>
      <c r="N287" s="24">
        <v>0</v>
      </c>
      <c r="O287" s="24">
        <v>0</v>
      </c>
      <c r="P287" s="24">
        <v>0</v>
      </c>
      <c r="Q287" s="4"/>
    </row>
    <row r="288" spans="1:17" ht="14.5" customHeight="1" x14ac:dyDescent="0.35">
      <c r="A288" s="16" t="s">
        <v>247</v>
      </c>
      <c r="B288" s="24">
        <v>1</v>
      </c>
      <c r="C288" s="24">
        <v>0</v>
      </c>
      <c r="D288" s="24">
        <v>2</v>
      </c>
      <c r="E288" s="24">
        <v>0</v>
      </c>
      <c r="F288" s="24">
        <v>0</v>
      </c>
      <c r="G288" s="24">
        <v>0</v>
      </c>
      <c r="H288" s="24">
        <v>0</v>
      </c>
      <c r="I288" s="24">
        <v>0</v>
      </c>
      <c r="J288" s="24">
        <v>0</v>
      </c>
      <c r="K288" s="24">
        <v>0</v>
      </c>
      <c r="L288" s="24">
        <v>0</v>
      </c>
      <c r="M288" s="24">
        <v>0</v>
      </c>
      <c r="N288" s="24">
        <v>0</v>
      </c>
      <c r="O288" s="24">
        <v>0</v>
      </c>
      <c r="P288" s="24">
        <v>3</v>
      </c>
      <c r="Q288" s="4"/>
    </row>
    <row r="289" spans="1:17" ht="14.5" customHeight="1" x14ac:dyDescent="0.35">
      <c r="A289" s="16" t="s">
        <v>248</v>
      </c>
      <c r="B289" s="24">
        <v>0</v>
      </c>
      <c r="C289" s="24">
        <v>0</v>
      </c>
      <c r="D289" s="24">
        <v>2</v>
      </c>
      <c r="E289" s="24">
        <v>0</v>
      </c>
      <c r="F289" s="24">
        <v>0</v>
      </c>
      <c r="G289" s="24">
        <v>0</v>
      </c>
      <c r="H289" s="24">
        <v>0</v>
      </c>
      <c r="I289" s="24">
        <v>0</v>
      </c>
      <c r="J289" s="24">
        <v>1</v>
      </c>
      <c r="K289" s="24">
        <v>0</v>
      </c>
      <c r="L289" s="24">
        <v>0</v>
      </c>
      <c r="M289" s="24">
        <v>0</v>
      </c>
      <c r="N289" s="24">
        <v>0</v>
      </c>
      <c r="O289" s="24">
        <v>0</v>
      </c>
      <c r="P289" s="24">
        <v>3</v>
      </c>
      <c r="Q289" s="4"/>
    </row>
    <row r="290" spans="1:17" ht="14.5" customHeight="1" x14ac:dyDescent="0.35">
      <c r="A290" s="16" t="s">
        <v>249</v>
      </c>
      <c r="B290" s="24">
        <v>1</v>
      </c>
      <c r="C290" s="24">
        <v>0</v>
      </c>
      <c r="D290" s="24">
        <v>0</v>
      </c>
      <c r="E290" s="24">
        <v>0</v>
      </c>
      <c r="F290" s="24">
        <v>0</v>
      </c>
      <c r="G290" s="24">
        <v>0</v>
      </c>
      <c r="H290" s="24">
        <v>0</v>
      </c>
      <c r="I290" s="24">
        <v>0</v>
      </c>
      <c r="J290" s="24">
        <v>3</v>
      </c>
      <c r="K290" s="24">
        <v>0</v>
      </c>
      <c r="L290" s="24">
        <v>0</v>
      </c>
      <c r="M290" s="24">
        <v>0</v>
      </c>
      <c r="N290" s="24">
        <v>0</v>
      </c>
      <c r="O290" s="24">
        <v>0</v>
      </c>
      <c r="P290" s="24">
        <v>4</v>
      </c>
      <c r="Q290" s="4"/>
    </row>
    <row r="291" spans="1:17" ht="14.5" customHeight="1" x14ac:dyDescent="0.35">
      <c r="A291" s="16" t="s">
        <v>250</v>
      </c>
      <c r="B291" s="24">
        <v>0</v>
      </c>
      <c r="C291" s="24">
        <v>0</v>
      </c>
      <c r="D291" s="24">
        <v>0</v>
      </c>
      <c r="E291" s="24">
        <v>0</v>
      </c>
      <c r="F291" s="24">
        <v>0</v>
      </c>
      <c r="G291" s="24">
        <v>0</v>
      </c>
      <c r="H291" s="24">
        <v>0</v>
      </c>
      <c r="I291" s="24">
        <v>0</v>
      </c>
      <c r="J291" s="24">
        <v>0</v>
      </c>
      <c r="K291" s="24">
        <v>0</v>
      </c>
      <c r="L291" s="24">
        <v>0</v>
      </c>
      <c r="M291" s="24">
        <v>0</v>
      </c>
      <c r="N291" s="24">
        <v>0</v>
      </c>
      <c r="O291" s="24">
        <v>0</v>
      </c>
      <c r="P291" s="24">
        <v>0</v>
      </c>
      <c r="Q291" s="4"/>
    </row>
    <row r="292" spans="1:17" ht="14.5" customHeight="1" x14ac:dyDescent="0.35">
      <c r="A292" s="16" t="s">
        <v>251</v>
      </c>
      <c r="B292" s="24">
        <v>0</v>
      </c>
      <c r="C292" s="24">
        <v>0</v>
      </c>
      <c r="D292" s="24">
        <v>0</v>
      </c>
      <c r="E292" s="24">
        <v>0</v>
      </c>
      <c r="F292" s="24">
        <v>0</v>
      </c>
      <c r="G292" s="24">
        <v>0</v>
      </c>
      <c r="H292" s="24">
        <v>0</v>
      </c>
      <c r="I292" s="24">
        <v>0</v>
      </c>
      <c r="J292" s="24">
        <v>0</v>
      </c>
      <c r="K292" s="24">
        <v>0</v>
      </c>
      <c r="L292" s="24">
        <v>0</v>
      </c>
      <c r="M292" s="24">
        <v>0</v>
      </c>
      <c r="N292" s="24">
        <v>0</v>
      </c>
      <c r="O292" s="24">
        <v>0</v>
      </c>
      <c r="P292" s="24">
        <v>0</v>
      </c>
      <c r="Q292" s="4"/>
    </row>
    <row r="293" spans="1:17" ht="14.5" customHeight="1" x14ac:dyDescent="0.35">
      <c r="A293" s="16" t="s">
        <v>252</v>
      </c>
      <c r="B293" s="24">
        <v>1</v>
      </c>
      <c r="C293" s="24">
        <v>0</v>
      </c>
      <c r="D293" s="24">
        <v>13</v>
      </c>
      <c r="E293" s="24">
        <v>0</v>
      </c>
      <c r="F293" s="24">
        <v>0</v>
      </c>
      <c r="G293" s="24">
        <v>0</v>
      </c>
      <c r="H293" s="24">
        <v>0</v>
      </c>
      <c r="I293" s="24">
        <v>0</v>
      </c>
      <c r="J293" s="24">
        <v>0</v>
      </c>
      <c r="K293" s="24">
        <v>0</v>
      </c>
      <c r="L293" s="24">
        <v>0</v>
      </c>
      <c r="M293" s="24">
        <v>0</v>
      </c>
      <c r="N293" s="24">
        <v>0</v>
      </c>
      <c r="O293" s="24">
        <v>0</v>
      </c>
      <c r="P293" s="24">
        <v>14</v>
      </c>
      <c r="Q293" s="4"/>
    </row>
    <row r="294" spans="1:17" ht="14.5" customHeight="1" x14ac:dyDescent="0.35">
      <c r="A294" s="16" t="s">
        <v>253</v>
      </c>
      <c r="B294" s="24">
        <v>7</v>
      </c>
      <c r="C294" s="24">
        <v>0</v>
      </c>
      <c r="D294" s="24">
        <v>27</v>
      </c>
      <c r="E294" s="24">
        <v>1</v>
      </c>
      <c r="F294" s="24">
        <v>0</v>
      </c>
      <c r="G294" s="24">
        <v>0</v>
      </c>
      <c r="H294" s="24">
        <v>1</v>
      </c>
      <c r="I294" s="24">
        <v>0</v>
      </c>
      <c r="J294" s="24">
        <v>5</v>
      </c>
      <c r="K294" s="24">
        <v>0</v>
      </c>
      <c r="L294" s="24">
        <v>0</v>
      </c>
      <c r="M294" s="24">
        <v>0</v>
      </c>
      <c r="N294" s="24">
        <v>0</v>
      </c>
      <c r="O294" s="24">
        <v>0</v>
      </c>
      <c r="P294" s="24">
        <v>41</v>
      </c>
      <c r="Q294" s="4"/>
    </row>
    <row r="295" spans="1:17" ht="14.5" customHeight="1" x14ac:dyDescent="0.35">
      <c r="A295" s="16" t="s">
        <v>254</v>
      </c>
      <c r="B295" s="24">
        <v>0</v>
      </c>
      <c r="C295" s="24">
        <v>0</v>
      </c>
      <c r="D295" s="24">
        <v>0</v>
      </c>
      <c r="E295" s="24">
        <v>0</v>
      </c>
      <c r="F295" s="24">
        <v>0</v>
      </c>
      <c r="G295" s="24">
        <v>0</v>
      </c>
      <c r="H295" s="24">
        <v>0</v>
      </c>
      <c r="I295" s="24">
        <v>0</v>
      </c>
      <c r="J295" s="24">
        <v>0</v>
      </c>
      <c r="K295" s="24">
        <v>0</v>
      </c>
      <c r="L295" s="24">
        <v>0</v>
      </c>
      <c r="M295" s="24">
        <v>0</v>
      </c>
      <c r="N295" s="24">
        <v>0</v>
      </c>
      <c r="O295" s="24">
        <v>0</v>
      </c>
      <c r="P295" s="24">
        <v>0</v>
      </c>
      <c r="Q295" s="4"/>
    </row>
    <row r="296" spans="1:17" ht="14.5" customHeight="1" x14ac:dyDescent="0.35">
      <c r="A296" s="16" t="s">
        <v>255</v>
      </c>
      <c r="B296" s="24">
        <v>0</v>
      </c>
      <c r="C296" s="24">
        <v>0</v>
      </c>
      <c r="D296" s="24">
        <v>0</v>
      </c>
      <c r="E296" s="24">
        <v>0</v>
      </c>
      <c r="F296" s="24">
        <v>0</v>
      </c>
      <c r="G296" s="24">
        <v>0</v>
      </c>
      <c r="H296" s="24">
        <v>0</v>
      </c>
      <c r="I296" s="24">
        <v>0</v>
      </c>
      <c r="J296" s="24">
        <v>0</v>
      </c>
      <c r="K296" s="24">
        <v>0</v>
      </c>
      <c r="L296" s="24">
        <v>0</v>
      </c>
      <c r="M296" s="24">
        <v>0</v>
      </c>
      <c r="N296" s="24">
        <v>0</v>
      </c>
      <c r="O296" s="24">
        <v>0</v>
      </c>
      <c r="P296" s="24">
        <v>0</v>
      </c>
      <c r="Q296" s="4"/>
    </row>
    <row r="297" spans="1:17" ht="14.5" customHeight="1" x14ac:dyDescent="0.35">
      <c r="A297" s="405" t="s">
        <v>257</v>
      </c>
      <c r="B297" s="209">
        <v>10</v>
      </c>
      <c r="C297" s="209">
        <v>0</v>
      </c>
      <c r="D297" s="209">
        <v>44</v>
      </c>
      <c r="E297" s="209">
        <v>1</v>
      </c>
      <c r="F297" s="209">
        <v>0</v>
      </c>
      <c r="G297" s="209">
        <v>0</v>
      </c>
      <c r="H297" s="209">
        <v>1</v>
      </c>
      <c r="I297" s="209">
        <v>0</v>
      </c>
      <c r="J297" s="209">
        <v>9</v>
      </c>
      <c r="K297" s="209">
        <v>0</v>
      </c>
      <c r="L297" s="209">
        <v>0</v>
      </c>
      <c r="M297" s="209">
        <v>0</v>
      </c>
      <c r="N297" s="209">
        <v>0</v>
      </c>
      <c r="O297" s="209">
        <v>0</v>
      </c>
      <c r="P297" s="209">
        <v>65</v>
      </c>
      <c r="Q297" s="4"/>
    </row>
    <row r="298" spans="1:17" ht="14.5" customHeight="1" x14ac:dyDescent="0.35">
      <c r="A298" s="406" t="s">
        <v>277</v>
      </c>
      <c r="B298" s="24">
        <v>9</v>
      </c>
      <c r="C298" s="24">
        <v>1</v>
      </c>
      <c r="D298" s="24">
        <v>43</v>
      </c>
      <c r="E298" s="24">
        <v>1</v>
      </c>
      <c r="F298" s="24">
        <v>0</v>
      </c>
      <c r="G298" s="24">
        <v>0</v>
      </c>
      <c r="H298" s="24">
        <v>1</v>
      </c>
      <c r="I298" s="24">
        <v>0</v>
      </c>
      <c r="J298" s="24">
        <v>7</v>
      </c>
      <c r="K298" s="24">
        <v>0</v>
      </c>
      <c r="L298" s="24">
        <v>0</v>
      </c>
      <c r="M298" s="24">
        <v>0</v>
      </c>
      <c r="N298" s="24">
        <v>1</v>
      </c>
      <c r="O298" s="24">
        <v>0</v>
      </c>
      <c r="P298" s="24">
        <v>63</v>
      </c>
      <c r="Q298" s="4"/>
    </row>
    <row r="299" spans="1:17" ht="14.5" customHeight="1" x14ac:dyDescent="0.35">
      <c r="A299" s="395" t="s">
        <v>278</v>
      </c>
      <c r="B299" s="407"/>
      <c r="C299" s="407"/>
      <c r="D299" s="407"/>
      <c r="E299" s="407"/>
      <c r="F299" s="407"/>
      <c r="G299" s="407"/>
      <c r="H299" s="407"/>
      <c r="I299" s="407"/>
      <c r="J299" s="407"/>
      <c r="K299" s="407"/>
      <c r="L299" s="407"/>
      <c r="M299" s="407"/>
      <c r="N299" s="407"/>
      <c r="O299" s="407"/>
      <c r="P299" s="408"/>
      <c r="Q299" s="4"/>
    </row>
    <row r="300" spans="1:17" ht="14.5" customHeight="1" x14ac:dyDescent="0.35">
      <c r="A300" s="400" t="s">
        <v>267</v>
      </c>
      <c r="B300" s="409"/>
      <c r="C300" s="409"/>
      <c r="D300" s="409"/>
      <c r="E300" s="409"/>
      <c r="F300" s="409"/>
      <c r="G300" s="409"/>
      <c r="H300" s="409"/>
      <c r="I300" s="409"/>
      <c r="J300" s="409"/>
      <c r="K300" s="409"/>
      <c r="L300" s="409"/>
      <c r="M300" s="409"/>
      <c r="N300" s="409"/>
      <c r="O300" s="409"/>
      <c r="P300" s="410"/>
      <c r="Q300" s="4"/>
    </row>
    <row r="301" spans="1:17" ht="14.5" customHeight="1" x14ac:dyDescent="0.35">
      <c r="A301" s="16" t="s">
        <v>246</v>
      </c>
      <c r="B301" s="24">
        <v>0</v>
      </c>
      <c r="C301" s="24">
        <v>0</v>
      </c>
      <c r="D301" s="24">
        <v>0</v>
      </c>
      <c r="E301" s="24">
        <v>0</v>
      </c>
      <c r="F301" s="24">
        <v>0</v>
      </c>
      <c r="G301" s="24">
        <v>0</v>
      </c>
      <c r="H301" s="24">
        <v>0</v>
      </c>
      <c r="I301" s="24">
        <v>0</v>
      </c>
      <c r="J301" s="24">
        <v>0</v>
      </c>
      <c r="K301" s="24">
        <v>0</v>
      </c>
      <c r="L301" s="24">
        <v>0</v>
      </c>
      <c r="M301" s="24">
        <v>0</v>
      </c>
      <c r="N301" s="24">
        <v>0</v>
      </c>
      <c r="O301" s="24">
        <v>0</v>
      </c>
      <c r="P301" s="24">
        <v>0</v>
      </c>
      <c r="Q301" s="4"/>
    </row>
    <row r="302" spans="1:17" ht="14.5" customHeight="1" x14ac:dyDescent="0.35">
      <c r="A302" s="16" t="s">
        <v>247</v>
      </c>
      <c r="B302" s="24">
        <v>1</v>
      </c>
      <c r="C302" s="24">
        <v>0</v>
      </c>
      <c r="D302" s="24">
        <v>17</v>
      </c>
      <c r="E302" s="24">
        <v>2</v>
      </c>
      <c r="F302" s="24">
        <v>1</v>
      </c>
      <c r="G302" s="24">
        <v>0</v>
      </c>
      <c r="H302" s="24">
        <v>0</v>
      </c>
      <c r="I302" s="24">
        <v>0</v>
      </c>
      <c r="J302" s="24">
        <v>6</v>
      </c>
      <c r="K302" s="24">
        <v>1</v>
      </c>
      <c r="L302" s="24">
        <v>0</v>
      </c>
      <c r="M302" s="24">
        <v>0</v>
      </c>
      <c r="N302" s="24">
        <v>0</v>
      </c>
      <c r="O302" s="24">
        <v>0</v>
      </c>
      <c r="P302" s="24">
        <v>28</v>
      </c>
      <c r="Q302" s="4"/>
    </row>
    <row r="303" spans="1:17" ht="14.5" customHeight="1" x14ac:dyDescent="0.35">
      <c r="A303" s="16" t="s">
        <v>248</v>
      </c>
      <c r="B303" s="24">
        <v>1</v>
      </c>
      <c r="C303" s="24">
        <v>0</v>
      </c>
      <c r="D303" s="24">
        <v>31</v>
      </c>
      <c r="E303" s="24">
        <v>2</v>
      </c>
      <c r="F303" s="24">
        <v>0</v>
      </c>
      <c r="G303" s="24">
        <v>0</v>
      </c>
      <c r="H303" s="24">
        <v>0</v>
      </c>
      <c r="I303" s="24">
        <v>0</v>
      </c>
      <c r="J303" s="24">
        <v>19</v>
      </c>
      <c r="K303" s="24">
        <v>0</v>
      </c>
      <c r="L303" s="24">
        <v>0</v>
      </c>
      <c r="M303" s="24">
        <v>0</v>
      </c>
      <c r="N303" s="24">
        <v>0</v>
      </c>
      <c r="O303" s="24">
        <v>0</v>
      </c>
      <c r="P303" s="24">
        <v>53</v>
      </c>
      <c r="Q303" s="4"/>
    </row>
    <row r="304" spans="1:17" ht="14.5" customHeight="1" x14ac:dyDescent="0.35">
      <c r="A304" s="16" t="s">
        <v>249</v>
      </c>
      <c r="B304" s="24">
        <v>0</v>
      </c>
      <c r="C304" s="24">
        <v>0</v>
      </c>
      <c r="D304" s="24">
        <v>7</v>
      </c>
      <c r="E304" s="24">
        <v>0</v>
      </c>
      <c r="F304" s="24">
        <v>0</v>
      </c>
      <c r="G304" s="24">
        <v>0</v>
      </c>
      <c r="H304" s="24">
        <v>0</v>
      </c>
      <c r="I304" s="24">
        <v>0</v>
      </c>
      <c r="J304" s="24">
        <v>5</v>
      </c>
      <c r="K304" s="24">
        <v>0</v>
      </c>
      <c r="L304" s="24">
        <v>0</v>
      </c>
      <c r="M304" s="24">
        <v>0</v>
      </c>
      <c r="N304" s="24">
        <v>0</v>
      </c>
      <c r="O304" s="24">
        <v>0</v>
      </c>
      <c r="P304" s="24">
        <v>12</v>
      </c>
      <c r="Q304" s="4"/>
    </row>
    <row r="305" spans="1:17" ht="14.5" customHeight="1" x14ac:dyDescent="0.35">
      <c r="A305" s="16" t="s">
        <v>250</v>
      </c>
      <c r="B305" s="24">
        <v>0</v>
      </c>
      <c r="C305" s="24">
        <v>0</v>
      </c>
      <c r="D305" s="24">
        <v>0</v>
      </c>
      <c r="E305" s="24">
        <v>0</v>
      </c>
      <c r="F305" s="24">
        <v>0</v>
      </c>
      <c r="G305" s="24">
        <v>0</v>
      </c>
      <c r="H305" s="24">
        <v>0</v>
      </c>
      <c r="I305" s="24">
        <v>0</v>
      </c>
      <c r="J305" s="24">
        <v>0</v>
      </c>
      <c r="K305" s="24">
        <v>0</v>
      </c>
      <c r="L305" s="24">
        <v>0</v>
      </c>
      <c r="M305" s="24">
        <v>0</v>
      </c>
      <c r="N305" s="24">
        <v>0</v>
      </c>
      <c r="O305" s="24">
        <v>0</v>
      </c>
      <c r="P305" s="24">
        <v>0</v>
      </c>
      <c r="Q305" s="4"/>
    </row>
    <row r="306" spans="1:17" ht="14.5" customHeight="1" x14ac:dyDescent="0.35">
      <c r="A306" s="16" t="s">
        <v>251</v>
      </c>
      <c r="B306" s="24">
        <v>0</v>
      </c>
      <c r="C306" s="24">
        <v>1</v>
      </c>
      <c r="D306" s="24">
        <v>0</v>
      </c>
      <c r="E306" s="24">
        <v>0</v>
      </c>
      <c r="F306" s="24">
        <v>0</v>
      </c>
      <c r="G306" s="24">
        <v>0</v>
      </c>
      <c r="H306" s="24">
        <v>0</v>
      </c>
      <c r="I306" s="24">
        <v>0</v>
      </c>
      <c r="J306" s="24">
        <v>2</v>
      </c>
      <c r="K306" s="24">
        <v>0</v>
      </c>
      <c r="L306" s="24">
        <v>0</v>
      </c>
      <c r="M306" s="24">
        <v>0</v>
      </c>
      <c r="N306" s="24">
        <v>0</v>
      </c>
      <c r="O306" s="24">
        <v>0</v>
      </c>
      <c r="P306" s="24">
        <v>3</v>
      </c>
      <c r="Q306" s="4"/>
    </row>
    <row r="307" spans="1:17" ht="14.5" customHeight="1" x14ac:dyDescent="0.35">
      <c r="A307" s="16" t="s">
        <v>252</v>
      </c>
      <c r="B307" s="24">
        <v>0</v>
      </c>
      <c r="C307" s="24">
        <v>0</v>
      </c>
      <c r="D307" s="24">
        <v>84</v>
      </c>
      <c r="E307" s="24">
        <v>2</v>
      </c>
      <c r="F307" s="24">
        <v>0</v>
      </c>
      <c r="G307" s="24">
        <v>0</v>
      </c>
      <c r="H307" s="24">
        <v>0</v>
      </c>
      <c r="I307" s="24">
        <v>0</v>
      </c>
      <c r="J307" s="24">
        <v>2</v>
      </c>
      <c r="K307" s="24">
        <v>0</v>
      </c>
      <c r="L307" s="24">
        <v>0</v>
      </c>
      <c r="M307" s="24">
        <v>0</v>
      </c>
      <c r="N307" s="24">
        <v>0</v>
      </c>
      <c r="O307" s="24">
        <v>0</v>
      </c>
      <c r="P307" s="24">
        <v>88</v>
      </c>
      <c r="Q307" s="4"/>
    </row>
    <row r="308" spans="1:17" ht="14.5" customHeight="1" x14ac:dyDescent="0.35">
      <c r="A308" s="16" t="s">
        <v>253</v>
      </c>
      <c r="B308" s="24">
        <v>7</v>
      </c>
      <c r="C308" s="24">
        <v>1</v>
      </c>
      <c r="D308" s="24">
        <v>200</v>
      </c>
      <c r="E308" s="24">
        <v>15</v>
      </c>
      <c r="F308" s="24">
        <v>0</v>
      </c>
      <c r="G308" s="24">
        <v>1</v>
      </c>
      <c r="H308" s="24">
        <v>0</v>
      </c>
      <c r="I308" s="24">
        <v>3</v>
      </c>
      <c r="J308" s="24">
        <v>42</v>
      </c>
      <c r="K308" s="24">
        <v>7</v>
      </c>
      <c r="L308" s="24">
        <v>0</v>
      </c>
      <c r="M308" s="24">
        <v>0</v>
      </c>
      <c r="N308" s="24">
        <v>1</v>
      </c>
      <c r="O308" s="24">
        <v>0</v>
      </c>
      <c r="P308" s="24">
        <v>277</v>
      </c>
      <c r="Q308" s="4"/>
    </row>
    <row r="309" spans="1:17" ht="14.5" customHeight="1" x14ac:dyDescent="0.35">
      <c r="A309" s="16" t="s">
        <v>254</v>
      </c>
      <c r="B309" s="24">
        <v>4</v>
      </c>
      <c r="C309" s="24">
        <v>0</v>
      </c>
      <c r="D309" s="24">
        <v>21</v>
      </c>
      <c r="E309" s="24">
        <v>0</v>
      </c>
      <c r="F309" s="24">
        <v>0</v>
      </c>
      <c r="G309" s="24">
        <v>0</v>
      </c>
      <c r="H309" s="24">
        <v>0</v>
      </c>
      <c r="I309" s="24">
        <v>0</v>
      </c>
      <c r="J309" s="24">
        <v>10</v>
      </c>
      <c r="K309" s="24">
        <v>0</v>
      </c>
      <c r="L309" s="24">
        <v>0</v>
      </c>
      <c r="M309" s="24">
        <v>0</v>
      </c>
      <c r="N309" s="24">
        <v>0</v>
      </c>
      <c r="O309" s="24">
        <v>0</v>
      </c>
      <c r="P309" s="24">
        <v>35</v>
      </c>
      <c r="Q309" s="4"/>
    </row>
    <row r="310" spans="1:17" ht="14.5" customHeight="1" x14ac:dyDescent="0.35">
      <c r="A310" s="16" t="s">
        <v>255</v>
      </c>
      <c r="B310" s="24">
        <v>0</v>
      </c>
      <c r="C310" s="24">
        <v>0</v>
      </c>
      <c r="D310" s="24">
        <v>8</v>
      </c>
      <c r="E310" s="24">
        <v>0</v>
      </c>
      <c r="F310" s="24">
        <v>0</v>
      </c>
      <c r="G310" s="24">
        <v>0</v>
      </c>
      <c r="H310" s="24">
        <v>0</v>
      </c>
      <c r="I310" s="24">
        <v>0</v>
      </c>
      <c r="J310" s="24">
        <v>0</v>
      </c>
      <c r="K310" s="24">
        <v>0</v>
      </c>
      <c r="L310" s="24">
        <v>0</v>
      </c>
      <c r="M310" s="24">
        <v>0</v>
      </c>
      <c r="N310" s="24">
        <v>0</v>
      </c>
      <c r="O310" s="24">
        <v>0</v>
      </c>
      <c r="P310" s="24">
        <v>8</v>
      </c>
      <c r="Q310" s="4"/>
    </row>
    <row r="311" spans="1:17" ht="14.5" customHeight="1" x14ac:dyDescent="0.35">
      <c r="A311" s="405" t="s">
        <v>257</v>
      </c>
      <c r="B311" s="209">
        <v>13</v>
      </c>
      <c r="C311" s="209">
        <v>2</v>
      </c>
      <c r="D311" s="209">
        <v>368</v>
      </c>
      <c r="E311" s="209">
        <v>21</v>
      </c>
      <c r="F311" s="209">
        <v>1</v>
      </c>
      <c r="G311" s="209">
        <v>1</v>
      </c>
      <c r="H311" s="209">
        <v>0</v>
      </c>
      <c r="I311" s="209">
        <v>3</v>
      </c>
      <c r="J311" s="209">
        <v>86</v>
      </c>
      <c r="K311" s="209">
        <v>8</v>
      </c>
      <c r="L311" s="209">
        <v>0</v>
      </c>
      <c r="M311" s="209">
        <v>0</v>
      </c>
      <c r="N311" s="209">
        <v>1</v>
      </c>
      <c r="O311" s="209">
        <v>0</v>
      </c>
      <c r="P311" s="209">
        <v>504</v>
      </c>
      <c r="Q311" s="4"/>
    </row>
    <row r="312" spans="1:17" ht="14.5" customHeight="1" x14ac:dyDescent="0.35">
      <c r="A312" s="406" t="s">
        <v>277</v>
      </c>
      <c r="B312" s="24">
        <v>7</v>
      </c>
      <c r="C312" s="24">
        <v>4</v>
      </c>
      <c r="D312" s="24">
        <v>358</v>
      </c>
      <c r="E312" s="24">
        <v>23</v>
      </c>
      <c r="F312" s="24">
        <v>1</v>
      </c>
      <c r="G312" s="24">
        <v>1</v>
      </c>
      <c r="H312" s="24">
        <v>0</v>
      </c>
      <c r="I312" s="24">
        <v>3</v>
      </c>
      <c r="J312" s="24">
        <v>82</v>
      </c>
      <c r="K312" s="24">
        <v>8</v>
      </c>
      <c r="L312" s="24">
        <v>0</v>
      </c>
      <c r="M312" s="24">
        <v>0</v>
      </c>
      <c r="N312" s="24">
        <v>1</v>
      </c>
      <c r="O312" s="24">
        <v>0</v>
      </c>
      <c r="P312" s="24">
        <v>488</v>
      </c>
      <c r="Q312" s="4"/>
    </row>
    <row r="313" spans="1:17" ht="14.5" customHeight="1" x14ac:dyDescent="0.35">
      <c r="A313" s="395" t="s">
        <v>278</v>
      </c>
      <c r="B313" s="407"/>
      <c r="C313" s="407"/>
      <c r="D313" s="407"/>
      <c r="E313" s="407"/>
      <c r="F313" s="407"/>
      <c r="G313" s="407"/>
      <c r="H313" s="407"/>
      <c r="I313" s="407"/>
      <c r="J313" s="407"/>
      <c r="K313" s="407"/>
      <c r="L313" s="407"/>
      <c r="M313" s="407"/>
      <c r="N313" s="407"/>
      <c r="O313" s="407"/>
      <c r="P313" s="408"/>
      <c r="Q313" s="4"/>
    </row>
    <row r="314" spans="1:17" ht="14.5" customHeight="1" x14ac:dyDescent="0.35">
      <c r="A314" s="400" t="s">
        <v>263</v>
      </c>
      <c r="B314" s="409"/>
      <c r="C314" s="409"/>
      <c r="D314" s="409"/>
      <c r="E314" s="409"/>
      <c r="F314" s="409"/>
      <c r="G314" s="409"/>
      <c r="H314" s="409"/>
      <c r="I314" s="409"/>
      <c r="J314" s="409"/>
      <c r="K314" s="409"/>
      <c r="L314" s="409"/>
      <c r="M314" s="409"/>
      <c r="N314" s="409"/>
      <c r="O314" s="409"/>
      <c r="P314" s="410"/>
      <c r="Q314" s="4"/>
    </row>
    <row r="315" spans="1:17" ht="14.5" customHeight="1" x14ac:dyDescent="0.35">
      <c r="A315" s="16" t="s">
        <v>246</v>
      </c>
      <c r="B315" s="24">
        <v>0</v>
      </c>
      <c r="C315" s="24">
        <v>0</v>
      </c>
      <c r="D315" s="24">
        <v>0</v>
      </c>
      <c r="E315" s="24">
        <v>0</v>
      </c>
      <c r="F315" s="24">
        <v>0</v>
      </c>
      <c r="G315" s="24">
        <v>0</v>
      </c>
      <c r="H315" s="24">
        <v>0</v>
      </c>
      <c r="I315" s="24">
        <v>0</v>
      </c>
      <c r="J315" s="24">
        <v>0</v>
      </c>
      <c r="K315" s="24">
        <v>0</v>
      </c>
      <c r="L315" s="24">
        <v>0</v>
      </c>
      <c r="M315" s="24">
        <v>0</v>
      </c>
      <c r="N315" s="24">
        <v>0</v>
      </c>
      <c r="O315" s="24">
        <v>0</v>
      </c>
      <c r="P315" s="24">
        <v>0</v>
      </c>
      <c r="Q315" s="4"/>
    </row>
    <row r="316" spans="1:17" ht="14.5" customHeight="1" x14ac:dyDescent="0.35">
      <c r="A316" s="16" t="s">
        <v>247</v>
      </c>
      <c r="B316" s="24">
        <v>1</v>
      </c>
      <c r="C316" s="24">
        <v>0</v>
      </c>
      <c r="D316" s="24">
        <v>11</v>
      </c>
      <c r="E316" s="24">
        <v>10</v>
      </c>
      <c r="F316" s="24">
        <v>0</v>
      </c>
      <c r="G316" s="24">
        <v>0</v>
      </c>
      <c r="H316" s="24">
        <v>1</v>
      </c>
      <c r="I316" s="24">
        <v>0</v>
      </c>
      <c r="J316" s="24">
        <v>0</v>
      </c>
      <c r="K316" s="24">
        <v>7</v>
      </c>
      <c r="L316" s="24">
        <v>1</v>
      </c>
      <c r="M316" s="24">
        <v>0</v>
      </c>
      <c r="N316" s="24">
        <v>0</v>
      </c>
      <c r="O316" s="24">
        <v>0</v>
      </c>
      <c r="P316" s="24">
        <v>31</v>
      </c>
      <c r="Q316" s="4"/>
    </row>
    <row r="317" spans="1:17" ht="14.5" customHeight="1" x14ac:dyDescent="0.35">
      <c r="A317" s="16" t="s">
        <v>248</v>
      </c>
      <c r="B317" s="24">
        <v>2</v>
      </c>
      <c r="C317" s="24">
        <v>3</v>
      </c>
      <c r="D317" s="24">
        <v>21</v>
      </c>
      <c r="E317" s="24">
        <v>17</v>
      </c>
      <c r="F317" s="24">
        <v>0</v>
      </c>
      <c r="G317" s="24">
        <v>1</v>
      </c>
      <c r="H317" s="24">
        <v>0</v>
      </c>
      <c r="I317" s="24">
        <v>0</v>
      </c>
      <c r="J317" s="24">
        <v>11</v>
      </c>
      <c r="K317" s="24">
        <v>16</v>
      </c>
      <c r="L317" s="24">
        <v>2</v>
      </c>
      <c r="M317" s="24">
        <v>0</v>
      </c>
      <c r="N317" s="24">
        <v>0</v>
      </c>
      <c r="O317" s="24">
        <v>0</v>
      </c>
      <c r="P317" s="24">
        <v>73</v>
      </c>
      <c r="Q317" s="4"/>
    </row>
    <row r="318" spans="1:17" ht="14.5" customHeight="1" x14ac:dyDescent="0.35">
      <c r="A318" s="16" t="s">
        <v>249</v>
      </c>
      <c r="B318" s="24">
        <v>0</v>
      </c>
      <c r="C318" s="24">
        <v>0</v>
      </c>
      <c r="D318" s="24">
        <v>0</v>
      </c>
      <c r="E318" s="24">
        <v>0</v>
      </c>
      <c r="F318" s="24">
        <v>0</v>
      </c>
      <c r="G318" s="24">
        <v>0</v>
      </c>
      <c r="H318" s="24">
        <v>0</v>
      </c>
      <c r="I318" s="24">
        <v>0</v>
      </c>
      <c r="J318" s="24">
        <v>0</v>
      </c>
      <c r="K318" s="24">
        <v>0</v>
      </c>
      <c r="L318" s="24">
        <v>0</v>
      </c>
      <c r="M318" s="24">
        <v>0</v>
      </c>
      <c r="N318" s="24">
        <v>0</v>
      </c>
      <c r="O318" s="24">
        <v>0</v>
      </c>
      <c r="P318" s="24">
        <v>0</v>
      </c>
      <c r="Q318" s="4"/>
    </row>
    <row r="319" spans="1:17" ht="14.5" customHeight="1" x14ac:dyDescent="0.35">
      <c r="A319" s="16" t="s">
        <v>250</v>
      </c>
      <c r="B319" s="24">
        <v>0</v>
      </c>
      <c r="C319" s="24">
        <v>0</v>
      </c>
      <c r="D319" s="24">
        <v>0</v>
      </c>
      <c r="E319" s="24">
        <v>0</v>
      </c>
      <c r="F319" s="24">
        <v>0</v>
      </c>
      <c r="G319" s="24">
        <v>0</v>
      </c>
      <c r="H319" s="24">
        <v>0</v>
      </c>
      <c r="I319" s="24">
        <v>0</v>
      </c>
      <c r="J319" s="24">
        <v>0</v>
      </c>
      <c r="K319" s="24">
        <v>0</v>
      </c>
      <c r="L319" s="24">
        <v>0</v>
      </c>
      <c r="M319" s="24">
        <v>0</v>
      </c>
      <c r="N319" s="24">
        <v>0</v>
      </c>
      <c r="O319" s="24">
        <v>0</v>
      </c>
      <c r="P319" s="24">
        <v>0</v>
      </c>
      <c r="Q319" s="4"/>
    </row>
    <row r="320" spans="1:17" ht="14.5" customHeight="1" x14ac:dyDescent="0.35">
      <c r="A320" s="16" t="s">
        <v>251</v>
      </c>
      <c r="B320" s="24">
        <v>1</v>
      </c>
      <c r="C320" s="24">
        <v>0</v>
      </c>
      <c r="D320" s="24">
        <v>0</v>
      </c>
      <c r="E320" s="24">
        <v>1</v>
      </c>
      <c r="F320" s="24">
        <v>0</v>
      </c>
      <c r="G320" s="24">
        <v>0</v>
      </c>
      <c r="H320" s="24">
        <v>0</v>
      </c>
      <c r="I320" s="24">
        <v>0</v>
      </c>
      <c r="J320" s="24">
        <v>0</v>
      </c>
      <c r="K320" s="24">
        <v>5</v>
      </c>
      <c r="L320" s="24">
        <v>0</v>
      </c>
      <c r="M320" s="24">
        <v>0</v>
      </c>
      <c r="N320" s="24">
        <v>0</v>
      </c>
      <c r="O320" s="24">
        <v>0</v>
      </c>
      <c r="P320" s="24">
        <v>7</v>
      </c>
      <c r="Q320" s="4"/>
    </row>
    <row r="321" spans="1:17" ht="14.5" customHeight="1" x14ac:dyDescent="0.35">
      <c r="A321" s="16" t="s">
        <v>252</v>
      </c>
      <c r="B321" s="24">
        <v>0</v>
      </c>
      <c r="C321" s="24">
        <v>0</v>
      </c>
      <c r="D321" s="24">
        <v>103</v>
      </c>
      <c r="E321" s="24">
        <v>19</v>
      </c>
      <c r="F321" s="24">
        <v>0</v>
      </c>
      <c r="G321" s="24">
        <v>0</v>
      </c>
      <c r="H321" s="24">
        <v>0</v>
      </c>
      <c r="I321" s="24">
        <v>4</v>
      </c>
      <c r="J321" s="24">
        <v>1</v>
      </c>
      <c r="K321" s="24">
        <v>1</v>
      </c>
      <c r="L321" s="24">
        <v>0</v>
      </c>
      <c r="M321" s="24">
        <v>0</v>
      </c>
      <c r="N321" s="24">
        <v>0</v>
      </c>
      <c r="O321" s="24">
        <v>0</v>
      </c>
      <c r="P321" s="24">
        <v>128</v>
      </c>
      <c r="Q321" s="4"/>
    </row>
    <row r="322" spans="1:17" ht="14.5" customHeight="1" x14ac:dyDescent="0.35">
      <c r="A322" s="16" t="s">
        <v>253</v>
      </c>
      <c r="B322" s="24">
        <v>6</v>
      </c>
      <c r="C322" s="24">
        <v>1</v>
      </c>
      <c r="D322" s="24">
        <v>91</v>
      </c>
      <c r="E322" s="24">
        <v>127</v>
      </c>
      <c r="F322" s="24">
        <v>3</v>
      </c>
      <c r="G322" s="24">
        <v>0</v>
      </c>
      <c r="H322" s="24">
        <v>1</v>
      </c>
      <c r="I322" s="24">
        <v>1</v>
      </c>
      <c r="J322" s="24">
        <v>7</v>
      </c>
      <c r="K322" s="24">
        <v>43</v>
      </c>
      <c r="L322" s="24">
        <v>0</v>
      </c>
      <c r="M322" s="24">
        <v>0</v>
      </c>
      <c r="N322" s="24">
        <v>0</v>
      </c>
      <c r="O322" s="24">
        <v>0</v>
      </c>
      <c r="P322" s="24">
        <v>280</v>
      </c>
      <c r="Q322" s="4"/>
    </row>
    <row r="323" spans="1:17" ht="14.5" customHeight="1" x14ac:dyDescent="0.35">
      <c r="A323" s="16" t="s">
        <v>254</v>
      </c>
      <c r="B323" s="24">
        <v>0</v>
      </c>
      <c r="C323" s="24">
        <v>0</v>
      </c>
      <c r="D323" s="24">
        <v>0</v>
      </c>
      <c r="E323" s="24">
        <v>0</v>
      </c>
      <c r="F323" s="24">
        <v>0</v>
      </c>
      <c r="G323" s="24">
        <v>0</v>
      </c>
      <c r="H323" s="24">
        <v>0</v>
      </c>
      <c r="I323" s="24">
        <v>0</v>
      </c>
      <c r="J323" s="24">
        <v>0</v>
      </c>
      <c r="K323" s="24">
        <v>0</v>
      </c>
      <c r="L323" s="24">
        <v>0</v>
      </c>
      <c r="M323" s="24">
        <v>0</v>
      </c>
      <c r="N323" s="24">
        <v>0</v>
      </c>
      <c r="O323" s="24">
        <v>0</v>
      </c>
      <c r="P323" s="24">
        <v>0</v>
      </c>
      <c r="Q323" s="4"/>
    </row>
    <row r="324" spans="1:17" ht="14.5" customHeight="1" x14ac:dyDescent="0.35">
      <c r="A324" s="16" t="s">
        <v>255</v>
      </c>
      <c r="B324" s="24">
        <v>0</v>
      </c>
      <c r="C324" s="24">
        <v>0</v>
      </c>
      <c r="D324" s="24">
        <v>0</v>
      </c>
      <c r="E324" s="24">
        <v>0</v>
      </c>
      <c r="F324" s="24">
        <v>0</v>
      </c>
      <c r="G324" s="24">
        <v>0</v>
      </c>
      <c r="H324" s="24">
        <v>0</v>
      </c>
      <c r="I324" s="24">
        <v>0</v>
      </c>
      <c r="J324" s="24">
        <v>0</v>
      </c>
      <c r="K324" s="24">
        <v>0</v>
      </c>
      <c r="L324" s="24">
        <v>0</v>
      </c>
      <c r="M324" s="24">
        <v>0</v>
      </c>
      <c r="N324" s="24">
        <v>0</v>
      </c>
      <c r="O324" s="24">
        <v>0</v>
      </c>
      <c r="P324" s="24">
        <v>0</v>
      </c>
      <c r="Q324" s="4"/>
    </row>
    <row r="325" spans="1:17" ht="14.5" customHeight="1" x14ac:dyDescent="0.35">
      <c r="A325" s="405" t="s">
        <v>257</v>
      </c>
      <c r="B325" s="209">
        <v>10</v>
      </c>
      <c r="C325" s="209">
        <v>4</v>
      </c>
      <c r="D325" s="209">
        <v>226</v>
      </c>
      <c r="E325" s="209">
        <v>174</v>
      </c>
      <c r="F325" s="209">
        <v>3</v>
      </c>
      <c r="G325" s="209">
        <v>1</v>
      </c>
      <c r="H325" s="209">
        <v>2</v>
      </c>
      <c r="I325" s="209">
        <v>5</v>
      </c>
      <c r="J325" s="209">
        <v>19</v>
      </c>
      <c r="K325" s="209">
        <v>72</v>
      </c>
      <c r="L325" s="209">
        <v>3</v>
      </c>
      <c r="M325" s="209">
        <v>0</v>
      </c>
      <c r="N325" s="209">
        <v>0</v>
      </c>
      <c r="O325" s="209">
        <v>0</v>
      </c>
      <c r="P325" s="209">
        <v>519</v>
      </c>
      <c r="Q325" s="4"/>
    </row>
    <row r="326" spans="1:17" ht="14.5" customHeight="1" x14ac:dyDescent="0.35">
      <c r="A326" s="406" t="s">
        <v>277</v>
      </c>
      <c r="B326" s="24">
        <v>10</v>
      </c>
      <c r="C326" s="24">
        <v>3</v>
      </c>
      <c r="D326" s="24">
        <v>227</v>
      </c>
      <c r="E326" s="24">
        <v>182</v>
      </c>
      <c r="F326" s="24">
        <v>3</v>
      </c>
      <c r="G326" s="24">
        <v>1</v>
      </c>
      <c r="H326" s="24">
        <v>2</v>
      </c>
      <c r="I326" s="24">
        <v>7</v>
      </c>
      <c r="J326" s="24">
        <v>21</v>
      </c>
      <c r="K326" s="24">
        <v>71</v>
      </c>
      <c r="L326" s="24">
        <v>3</v>
      </c>
      <c r="M326" s="24">
        <v>0</v>
      </c>
      <c r="N326" s="24">
        <v>0</v>
      </c>
      <c r="O326" s="24">
        <v>0</v>
      </c>
      <c r="P326" s="24">
        <v>530</v>
      </c>
      <c r="Q326" s="4"/>
    </row>
    <row r="327" spans="1:17" ht="14.5" customHeight="1" x14ac:dyDescent="0.35">
      <c r="A327" s="395" t="s">
        <v>278</v>
      </c>
      <c r="B327" s="407"/>
      <c r="C327" s="407"/>
      <c r="D327" s="407"/>
      <c r="E327" s="407"/>
      <c r="F327" s="407"/>
      <c r="G327" s="407"/>
      <c r="H327" s="407"/>
      <c r="I327" s="407"/>
      <c r="J327" s="407"/>
      <c r="K327" s="407"/>
      <c r="L327" s="407"/>
      <c r="M327" s="407"/>
      <c r="N327" s="407"/>
      <c r="O327" s="407"/>
      <c r="P327" s="408"/>
      <c r="Q327" s="4"/>
    </row>
    <row r="328" spans="1:17" ht="14.5" customHeight="1" x14ac:dyDescent="0.35">
      <c r="A328" s="400" t="s">
        <v>272</v>
      </c>
      <c r="B328" s="409"/>
      <c r="C328" s="409"/>
      <c r="D328" s="409"/>
      <c r="E328" s="409"/>
      <c r="F328" s="409"/>
      <c r="G328" s="409"/>
      <c r="H328" s="409"/>
      <c r="I328" s="409"/>
      <c r="J328" s="409"/>
      <c r="K328" s="409"/>
      <c r="L328" s="409"/>
      <c r="M328" s="409"/>
      <c r="N328" s="409"/>
      <c r="O328" s="409"/>
      <c r="P328" s="410"/>
      <c r="Q328" s="4"/>
    </row>
    <row r="329" spans="1:17" ht="14.5" customHeight="1" x14ac:dyDescent="0.35">
      <c r="A329" s="16" t="s">
        <v>246</v>
      </c>
      <c r="B329" s="24">
        <v>0</v>
      </c>
      <c r="C329" s="24">
        <v>0</v>
      </c>
      <c r="D329" s="24">
        <v>1</v>
      </c>
      <c r="E329" s="24">
        <v>0</v>
      </c>
      <c r="F329" s="24">
        <v>0</v>
      </c>
      <c r="G329" s="24">
        <v>0</v>
      </c>
      <c r="H329" s="24">
        <v>0</v>
      </c>
      <c r="I329" s="24">
        <v>0</v>
      </c>
      <c r="J329" s="24">
        <v>0</v>
      </c>
      <c r="K329" s="24">
        <v>0</v>
      </c>
      <c r="L329" s="24">
        <v>0</v>
      </c>
      <c r="M329" s="24">
        <v>0</v>
      </c>
      <c r="N329" s="24">
        <v>0</v>
      </c>
      <c r="O329" s="24">
        <v>0</v>
      </c>
      <c r="P329" s="24">
        <v>1</v>
      </c>
      <c r="Q329" s="4"/>
    </row>
    <row r="330" spans="1:17" ht="14.5" customHeight="1" x14ac:dyDescent="0.35">
      <c r="A330" s="16" t="s">
        <v>247</v>
      </c>
      <c r="B330" s="24">
        <v>2</v>
      </c>
      <c r="C330" s="24">
        <v>2</v>
      </c>
      <c r="D330" s="24">
        <v>20</v>
      </c>
      <c r="E330" s="24">
        <v>0</v>
      </c>
      <c r="F330" s="24">
        <v>0</v>
      </c>
      <c r="G330" s="24">
        <v>0</v>
      </c>
      <c r="H330" s="24">
        <v>0</v>
      </c>
      <c r="I330" s="24">
        <v>0</v>
      </c>
      <c r="J330" s="24">
        <v>10</v>
      </c>
      <c r="K330" s="24">
        <v>0</v>
      </c>
      <c r="L330" s="24">
        <v>0</v>
      </c>
      <c r="M330" s="24">
        <v>0</v>
      </c>
      <c r="N330" s="24">
        <v>0</v>
      </c>
      <c r="O330" s="24">
        <v>1</v>
      </c>
      <c r="P330" s="24">
        <v>35</v>
      </c>
      <c r="Q330" s="4"/>
    </row>
    <row r="331" spans="1:17" ht="14.5" customHeight="1" x14ac:dyDescent="0.35">
      <c r="A331" s="16" t="s">
        <v>248</v>
      </c>
      <c r="B331" s="24">
        <v>3</v>
      </c>
      <c r="C331" s="24">
        <v>2</v>
      </c>
      <c r="D331" s="24">
        <v>45</v>
      </c>
      <c r="E331" s="24">
        <v>2</v>
      </c>
      <c r="F331" s="24">
        <v>0</v>
      </c>
      <c r="G331" s="24">
        <v>0</v>
      </c>
      <c r="H331" s="24">
        <v>0</v>
      </c>
      <c r="I331" s="24">
        <v>2</v>
      </c>
      <c r="J331" s="24">
        <v>31</v>
      </c>
      <c r="K331" s="24">
        <v>1</v>
      </c>
      <c r="L331" s="24">
        <v>0</v>
      </c>
      <c r="M331" s="24">
        <v>1</v>
      </c>
      <c r="N331" s="24">
        <v>1</v>
      </c>
      <c r="O331" s="24">
        <v>1</v>
      </c>
      <c r="P331" s="24">
        <v>89</v>
      </c>
      <c r="Q331" s="4"/>
    </row>
    <row r="332" spans="1:17" ht="14.5" customHeight="1" x14ac:dyDescent="0.35">
      <c r="A332" s="16" t="s">
        <v>249</v>
      </c>
      <c r="B332" s="24">
        <v>11</v>
      </c>
      <c r="C332" s="24">
        <v>1</v>
      </c>
      <c r="D332" s="24">
        <v>73</v>
      </c>
      <c r="E332" s="24">
        <v>0</v>
      </c>
      <c r="F332" s="24">
        <v>0</v>
      </c>
      <c r="G332" s="24">
        <v>0</v>
      </c>
      <c r="H332" s="24">
        <v>0</v>
      </c>
      <c r="I332" s="24">
        <v>0</v>
      </c>
      <c r="J332" s="24">
        <v>7</v>
      </c>
      <c r="K332" s="24">
        <v>1</v>
      </c>
      <c r="L332" s="24">
        <v>0</v>
      </c>
      <c r="M332" s="24">
        <v>0</v>
      </c>
      <c r="N332" s="24">
        <v>0</v>
      </c>
      <c r="O332" s="24">
        <v>0</v>
      </c>
      <c r="P332" s="24">
        <v>93</v>
      </c>
      <c r="Q332" s="4"/>
    </row>
    <row r="333" spans="1:17" ht="14.5" customHeight="1" x14ac:dyDescent="0.35">
      <c r="A333" s="16" t="s">
        <v>250</v>
      </c>
      <c r="B333" s="24">
        <v>0</v>
      </c>
      <c r="C333" s="24">
        <v>0</v>
      </c>
      <c r="D333" s="24">
        <v>0</v>
      </c>
      <c r="E333" s="24">
        <v>0</v>
      </c>
      <c r="F333" s="24">
        <v>0</v>
      </c>
      <c r="G333" s="24">
        <v>0</v>
      </c>
      <c r="H333" s="24">
        <v>0</v>
      </c>
      <c r="I333" s="24">
        <v>0</v>
      </c>
      <c r="J333" s="24">
        <v>0</v>
      </c>
      <c r="K333" s="24">
        <v>0</v>
      </c>
      <c r="L333" s="24">
        <v>0</v>
      </c>
      <c r="M333" s="24">
        <v>0</v>
      </c>
      <c r="N333" s="24">
        <v>0</v>
      </c>
      <c r="O333" s="24">
        <v>0</v>
      </c>
      <c r="P333" s="24">
        <v>0</v>
      </c>
      <c r="Q333" s="4"/>
    </row>
    <row r="334" spans="1:17" ht="14.5" customHeight="1" x14ac:dyDescent="0.35">
      <c r="A334" s="16" t="s">
        <v>251</v>
      </c>
      <c r="B334" s="24">
        <v>0</v>
      </c>
      <c r="C334" s="24">
        <v>1</v>
      </c>
      <c r="D334" s="24">
        <v>3</v>
      </c>
      <c r="E334" s="24">
        <v>0</v>
      </c>
      <c r="F334" s="24">
        <v>0</v>
      </c>
      <c r="G334" s="24">
        <v>0</v>
      </c>
      <c r="H334" s="24">
        <v>0</v>
      </c>
      <c r="I334" s="24">
        <v>0</v>
      </c>
      <c r="J334" s="24">
        <v>11</v>
      </c>
      <c r="K334" s="24">
        <v>0</v>
      </c>
      <c r="L334" s="24">
        <v>1</v>
      </c>
      <c r="M334" s="24">
        <v>0</v>
      </c>
      <c r="N334" s="24">
        <v>0</v>
      </c>
      <c r="O334" s="24">
        <v>0</v>
      </c>
      <c r="P334" s="24">
        <v>16</v>
      </c>
      <c r="Q334" s="4"/>
    </row>
    <row r="335" spans="1:17" ht="14.5" customHeight="1" x14ac:dyDescent="0.35">
      <c r="A335" s="16" t="s">
        <v>252</v>
      </c>
      <c r="B335" s="24">
        <v>27</v>
      </c>
      <c r="C335" s="24">
        <v>0</v>
      </c>
      <c r="D335" s="24">
        <v>94</v>
      </c>
      <c r="E335" s="24">
        <v>1</v>
      </c>
      <c r="F335" s="24">
        <v>1</v>
      </c>
      <c r="G335" s="24">
        <v>0</v>
      </c>
      <c r="H335" s="24">
        <v>2</v>
      </c>
      <c r="I335" s="24">
        <v>2</v>
      </c>
      <c r="J335" s="24">
        <v>4</v>
      </c>
      <c r="K335" s="24">
        <v>0</v>
      </c>
      <c r="L335" s="24">
        <v>0</v>
      </c>
      <c r="M335" s="24">
        <v>0</v>
      </c>
      <c r="N335" s="24">
        <v>0</v>
      </c>
      <c r="O335" s="24">
        <v>0</v>
      </c>
      <c r="P335" s="24">
        <v>131</v>
      </c>
      <c r="Q335" s="4"/>
    </row>
    <row r="336" spans="1:17" ht="14.5" customHeight="1" x14ac:dyDescent="0.35">
      <c r="A336" s="16" t="s">
        <v>253</v>
      </c>
      <c r="B336" s="24">
        <v>101</v>
      </c>
      <c r="C336" s="24">
        <v>6</v>
      </c>
      <c r="D336" s="24">
        <v>296</v>
      </c>
      <c r="E336" s="24">
        <v>17</v>
      </c>
      <c r="F336" s="24">
        <v>4</v>
      </c>
      <c r="G336" s="24">
        <v>1</v>
      </c>
      <c r="H336" s="24">
        <v>1</v>
      </c>
      <c r="I336" s="24">
        <v>10</v>
      </c>
      <c r="J336" s="24">
        <v>32</v>
      </c>
      <c r="K336" s="24">
        <v>3</v>
      </c>
      <c r="L336" s="24">
        <v>5</v>
      </c>
      <c r="M336" s="24">
        <v>0</v>
      </c>
      <c r="N336" s="24">
        <v>1</v>
      </c>
      <c r="O336" s="24">
        <v>4</v>
      </c>
      <c r="P336" s="24">
        <v>481</v>
      </c>
      <c r="Q336" s="4"/>
    </row>
    <row r="337" spans="1:17" ht="14.5" customHeight="1" x14ac:dyDescent="0.35">
      <c r="A337" s="16" t="s">
        <v>254</v>
      </c>
      <c r="B337" s="24">
        <v>0</v>
      </c>
      <c r="C337" s="24">
        <v>1</v>
      </c>
      <c r="D337" s="24">
        <v>8</v>
      </c>
      <c r="E337" s="24">
        <v>0</v>
      </c>
      <c r="F337" s="24">
        <v>0</v>
      </c>
      <c r="G337" s="24">
        <v>0</v>
      </c>
      <c r="H337" s="24">
        <v>0</v>
      </c>
      <c r="I337" s="24">
        <v>0</v>
      </c>
      <c r="J337" s="24">
        <v>2</v>
      </c>
      <c r="K337" s="24">
        <v>0</v>
      </c>
      <c r="L337" s="24">
        <v>0</v>
      </c>
      <c r="M337" s="24">
        <v>0</v>
      </c>
      <c r="N337" s="24">
        <v>0</v>
      </c>
      <c r="O337" s="24">
        <v>0</v>
      </c>
      <c r="P337" s="24">
        <v>11</v>
      </c>
      <c r="Q337" s="4"/>
    </row>
    <row r="338" spans="1:17" ht="14.5" customHeight="1" x14ac:dyDescent="0.35">
      <c r="A338" s="16" t="s">
        <v>255</v>
      </c>
      <c r="B338" s="24">
        <v>0</v>
      </c>
      <c r="C338" s="24">
        <v>0</v>
      </c>
      <c r="D338" s="24">
        <v>4</v>
      </c>
      <c r="E338" s="24">
        <v>0</v>
      </c>
      <c r="F338" s="24">
        <v>0</v>
      </c>
      <c r="G338" s="24">
        <v>0</v>
      </c>
      <c r="H338" s="24">
        <v>0</v>
      </c>
      <c r="I338" s="24">
        <v>0</v>
      </c>
      <c r="J338" s="24">
        <v>8</v>
      </c>
      <c r="K338" s="24">
        <v>0</v>
      </c>
      <c r="L338" s="24">
        <v>0</v>
      </c>
      <c r="M338" s="24">
        <v>0</v>
      </c>
      <c r="N338" s="24">
        <v>0</v>
      </c>
      <c r="O338" s="24">
        <v>0</v>
      </c>
      <c r="P338" s="24">
        <v>12</v>
      </c>
      <c r="Q338" s="4"/>
    </row>
    <row r="339" spans="1:17" ht="14.5" customHeight="1" x14ac:dyDescent="0.35">
      <c r="A339" s="405" t="s">
        <v>257</v>
      </c>
      <c r="B339" s="209">
        <v>144</v>
      </c>
      <c r="C339" s="209">
        <v>13</v>
      </c>
      <c r="D339" s="209">
        <v>544</v>
      </c>
      <c r="E339" s="209">
        <v>20</v>
      </c>
      <c r="F339" s="209">
        <v>5</v>
      </c>
      <c r="G339" s="209">
        <v>1</v>
      </c>
      <c r="H339" s="209">
        <v>3</v>
      </c>
      <c r="I339" s="209">
        <v>14</v>
      </c>
      <c r="J339" s="209">
        <v>105</v>
      </c>
      <c r="K339" s="209">
        <v>5</v>
      </c>
      <c r="L339" s="209">
        <v>6</v>
      </c>
      <c r="M339" s="209">
        <v>1</v>
      </c>
      <c r="N339" s="209">
        <v>2</v>
      </c>
      <c r="O339" s="209">
        <v>6</v>
      </c>
      <c r="P339" s="209">
        <v>869</v>
      </c>
      <c r="Q339" s="4"/>
    </row>
    <row r="340" spans="1:17" ht="14.5" customHeight="1" x14ac:dyDescent="0.35">
      <c r="A340" s="406" t="s">
        <v>277</v>
      </c>
      <c r="B340" s="24">
        <v>144</v>
      </c>
      <c r="C340" s="24">
        <v>11</v>
      </c>
      <c r="D340" s="24">
        <v>552</v>
      </c>
      <c r="E340" s="24">
        <v>23</v>
      </c>
      <c r="F340" s="24">
        <v>5</v>
      </c>
      <c r="G340" s="24">
        <v>1</v>
      </c>
      <c r="H340" s="24">
        <v>2</v>
      </c>
      <c r="I340" s="24">
        <v>14</v>
      </c>
      <c r="J340" s="24">
        <v>93</v>
      </c>
      <c r="K340" s="24">
        <v>5</v>
      </c>
      <c r="L340" s="24">
        <v>6</v>
      </c>
      <c r="M340" s="24">
        <v>1</v>
      </c>
      <c r="N340" s="24">
        <v>2</v>
      </c>
      <c r="O340" s="24">
        <v>5</v>
      </c>
      <c r="P340" s="24">
        <v>864</v>
      </c>
      <c r="Q340" s="4"/>
    </row>
    <row r="341" spans="1:17" ht="14.5" customHeight="1" x14ac:dyDescent="0.35">
      <c r="A341" s="395" t="s">
        <v>278</v>
      </c>
      <c r="B341" s="407"/>
      <c r="C341" s="407"/>
      <c r="D341" s="407"/>
      <c r="E341" s="407"/>
      <c r="F341" s="407"/>
      <c r="G341" s="407"/>
      <c r="H341" s="407"/>
      <c r="I341" s="407"/>
      <c r="J341" s="407"/>
      <c r="K341" s="407"/>
      <c r="L341" s="407"/>
      <c r="M341" s="407"/>
      <c r="N341" s="407"/>
      <c r="O341" s="407"/>
      <c r="P341" s="408"/>
      <c r="Q341" s="4"/>
    </row>
    <row r="342" spans="1:17" ht="14.5" customHeight="1" x14ac:dyDescent="0.35">
      <c r="A342" s="400" t="s">
        <v>264</v>
      </c>
      <c r="B342" s="409"/>
      <c r="C342" s="409"/>
      <c r="D342" s="409"/>
      <c r="E342" s="409"/>
      <c r="F342" s="409"/>
      <c r="G342" s="409"/>
      <c r="H342" s="409"/>
      <c r="I342" s="409"/>
      <c r="J342" s="409"/>
      <c r="K342" s="409"/>
      <c r="L342" s="409"/>
      <c r="M342" s="409"/>
      <c r="N342" s="409"/>
      <c r="O342" s="409"/>
      <c r="P342" s="410"/>
      <c r="Q342" s="4"/>
    </row>
    <row r="343" spans="1:17" ht="14.5" customHeight="1" x14ac:dyDescent="0.35">
      <c r="A343" s="16" t="s">
        <v>246</v>
      </c>
      <c r="B343" s="24">
        <v>0</v>
      </c>
      <c r="C343" s="24">
        <v>0</v>
      </c>
      <c r="D343" s="24">
        <v>0</v>
      </c>
      <c r="E343" s="24">
        <v>0</v>
      </c>
      <c r="F343" s="24">
        <v>0</v>
      </c>
      <c r="G343" s="24">
        <v>0</v>
      </c>
      <c r="H343" s="24">
        <v>0</v>
      </c>
      <c r="I343" s="24">
        <v>0</v>
      </c>
      <c r="J343" s="24">
        <v>0</v>
      </c>
      <c r="K343" s="24">
        <v>0</v>
      </c>
      <c r="L343" s="24">
        <v>0</v>
      </c>
      <c r="M343" s="24">
        <v>0</v>
      </c>
      <c r="N343" s="24">
        <v>0</v>
      </c>
      <c r="O343" s="24">
        <v>0</v>
      </c>
      <c r="P343" s="24">
        <v>0</v>
      </c>
      <c r="Q343" s="4"/>
    </row>
    <row r="344" spans="1:17" ht="14.5" customHeight="1" x14ac:dyDescent="0.35">
      <c r="A344" s="16" t="s">
        <v>247</v>
      </c>
      <c r="B344" s="24">
        <v>1</v>
      </c>
      <c r="C344" s="24">
        <v>1</v>
      </c>
      <c r="D344" s="24">
        <v>21</v>
      </c>
      <c r="E344" s="24">
        <v>5</v>
      </c>
      <c r="F344" s="24">
        <v>1</v>
      </c>
      <c r="G344" s="24">
        <v>0</v>
      </c>
      <c r="H344" s="24">
        <v>0</v>
      </c>
      <c r="I344" s="24">
        <v>0</v>
      </c>
      <c r="J344" s="24">
        <v>4</v>
      </c>
      <c r="K344" s="24">
        <v>1</v>
      </c>
      <c r="L344" s="24">
        <v>2</v>
      </c>
      <c r="M344" s="24">
        <v>0</v>
      </c>
      <c r="N344" s="24">
        <v>0</v>
      </c>
      <c r="O344" s="24">
        <v>1</v>
      </c>
      <c r="P344" s="24">
        <v>37</v>
      </c>
      <c r="Q344" s="4"/>
    </row>
    <row r="345" spans="1:17" ht="14.5" customHeight="1" x14ac:dyDescent="0.35">
      <c r="A345" s="16" t="s">
        <v>248</v>
      </c>
      <c r="B345" s="24">
        <v>2</v>
      </c>
      <c r="C345" s="24">
        <v>0</v>
      </c>
      <c r="D345" s="24">
        <v>25</v>
      </c>
      <c r="E345" s="24">
        <v>3</v>
      </c>
      <c r="F345" s="24">
        <v>1</v>
      </c>
      <c r="G345" s="24">
        <v>0</v>
      </c>
      <c r="H345" s="24">
        <v>0</v>
      </c>
      <c r="I345" s="24">
        <v>1</v>
      </c>
      <c r="J345" s="24">
        <v>15</v>
      </c>
      <c r="K345" s="24">
        <v>4</v>
      </c>
      <c r="L345" s="24">
        <v>2</v>
      </c>
      <c r="M345" s="24">
        <v>0</v>
      </c>
      <c r="N345" s="24">
        <v>0</v>
      </c>
      <c r="O345" s="24">
        <v>0</v>
      </c>
      <c r="P345" s="24">
        <v>53</v>
      </c>
      <c r="Q345" s="4"/>
    </row>
    <row r="346" spans="1:17" ht="14.5" customHeight="1" x14ac:dyDescent="0.35">
      <c r="A346" s="16" t="s">
        <v>249</v>
      </c>
      <c r="B346" s="24">
        <v>0</v>
      </c>
      <c r="C346" s="24">
        <v>0</v>
      </c>
      <c r="D346" s="24">
        <v>0</v>
      </c>
      <c r="E346" s="24">
        <v>0</v>
      </c>
      <c r="F346" s="24">
        <v>0</v>
      </c>
      <c r="G346" s="24">
        <v>0</v>
      </c>
      <c r="H346" s="24">
        <v>0</v>
      </c>
      <c r="I346" s="24">
        <v>0</v>
      </c>
      <c r="J346" s="24">
        <v>0</v>
      </c>
      <c r="K346" s="24">
        <v>0</v>
      </c>
      <c r="L346" s="24">
        <v>0</v>
      </c>
      <c r="M346" s="24">
        <v>0</v>
      </c>
      <c r="N346" s="24">
        <v>0</v>
      </c>
      <c r="O346" s="24">
        <v>0</v>
      </c>
      <c r="P346" s="24">
        <v>0</v>
      </c>
      <c r="Q346" s="4"/>
    </row>
    <row r="347" spans="1:17" ht="14.5" customHeight="1" x14ac:dyDescent="0.35">
      <c r="A347" s="16" t="s">
        <v>250</v>
      </c>
      <c r="B347" s="24">
        <v>0</v>
      </c>
      <c r="C347" s="24">
        <v>0</v>
      </c>
      <c r="D347" s="24">
        <v>0</v>
      </c>
      <c r="E347" s="24">
        <v>0</v>
      </c>
      <c r="F347" s="24">
        <v>0</v>
      </c>
      <c r="G347" s="24">
        <v>0</v>
      </c>
      <c r="H347" s="24">
        <v>0</v>
      </c>
      <c r="I347" s="24">
        <v>0</v>
      </c>
      <c r="J347" s="24">
        <v>0</v>
      </c>
      <c r="K347" s="24">
        <v>0</v>
      </c>
      <c r="L347" s="24">
        <v>0</v>
      </c>
      <c r="M347" s="24">
        <v>0</v>
      </c>
      <c r="N347" s="24">
        <v>0</v>
      </c>
      <c r="O347" s="24">
        <v>0</v>
      </c>
      <c r="P347" s="24">
        <v>0</v>
      </c>
      <c r="Q347" s="4"/>
    </row>
    <row r="348" spans="1:17" ht="14.5" customHeight="1" x14ac:dyDescent="0.35">
      <c r="A348" s="16" t="s">
        <v>251</v>
      </c>
      <c r="B348" s="24">
        <v>0</v>
      </c>
      <c r="C348" s="24">
        <v>0</v>
      </c>
      <c r="D348" s="24">
        <v>0</v>
      </c>
      <c r="E348" s="24">
        <v>0</v>
      </c>
      <c r="F348" s="24">
        <v>0</v>
      </c>
      <c r="G348" s="24">
        <v>0</v>
      </c>
      <c r="H348" s="24">
        <v>0</v>
      </c>
      <c r="I348" s="24">
        <v>0</v>
      </c>
      <c r="J348" s="24">
        <v>3</v>
      </c>
      <c r="K348" s="24">
        <v>0</v>
      </c>
      <c r="L348" s="24">
        <v>0</v>
      </c>
      <c r="M348" s="24">
        <v>0</v>
      </c>
      <c r="N348" s="24">
        <v>0</v>
      </c>
      <c r="O348" s="24">
        <v>0</v>
      </c>
      <c r="P348" s="24">
        <v>3</v>
      </c>
      <c r="Q348" s="4"/>
    </row>
    <row r="349" spans="1:17" ht="14.5" customHeight="1" x14ac:dyDescent="0.35">
      <c r="A349" s="16" t="s">
        <v>252</v>
      </c>
      <c r="B349" s="24">
        <v>5</v>
      </c>
      <c r="C349" s="24">
        <v>0</v>
      </c>
      <c r="D349" s="24">
        <v>157</v>
      </c>
      <c r="E349" s="24">
        <v>11</v>
      </c>
      <c r="F349" s="24">
        <v>4</v>
      </c>
      <c r="G349" s="24">
        <v>0</v>
      </c>
      <c r="H349" s="24">
        <v>0</v>
      </c>
      <c r="I349" s="24">
        <v>2</v>
      </c>
      <c r="J349" s="24">
        <v>3</v>
      </c>
      <c r="K349" s="24">
        <v>0</v>
      </c>
      <c r="L349" s="24">
        <v>0</v>
      </c>
      <c r="M349" s="24">
        <v>0</v>
      </c>
      <c r="N349" s="24">
        <v>0</v>
      </c>
      <c r="O349" s="24">
        <v>0</v>
      </c>
      <c r="P349" s="24">
        <v>182</v>
      </c>
      <c r="Q349" s="4"/>
    </row>
    <row r="350" spans="1:17" ht="14.5" customHeight="1" x14ac:dyDescent="0.35">
      <c r="A350" s="16" t="s">
        <v>253</v>
      </c>
      <c r="B350" s="24">
        <v>4</v>
      </c>
      <c r="C350" s="24">
        <v>0</v>
      </c>
      <c r="D350" s="24">
        <v>84</v>
      </c>
      <c r="E350" s="24">
        <v>60</v>
      </c>
      <c r="F350" s="24">
        <v>2</v>
      </c>
      <c r="G350" s="24">
        <v>0</v>
      </c>
      <c r="H350" s="24">
        <v>1</v>
      </c>
      <c r="I350" s="24">
        <v>2</v>
      </c>
      <c r="J350" s="24">
        <v>32</v>
      </c>
      <c r="K350" s="24">
        <v>13</v>
      </c>
      <c r="L350" s="24">
        <v>0</v>
      </c>
      <c r="M350" s="24">
        <v>0</v>
      </c>
      <c r="N350" s="24">
        <v>0</v>
      </c>
      <c r="O350" s="24">
        <v>0</v>
      </c>
      <c r="P350" s="24">
        <v>198</v>
      </c>
      <c r="Q350" s="4"/>
    </row>
    <row r="351" spans="1:17" ht="14.5" customHeight="1" x14ac:dyDescent="0.35">
      <c r="A351" s="16" t="s">
        <v>254</v>
      </c>
      <c r="B351" s="24">
        <v>0</v>
      </c>
      <c r="C351" s="24">
        <v>0</v>
      </c>
      <c r="D351" s="24">
        <v>0</v>
      </c>
      <c r="E351" s="24">
        <v>0</v>
      </c>
      <c r="F351" s="24">
        <v>0</v>
      </c>
      <c r="G351" s="24">
        <v>0</v>
      </c>
      <c r="H351" s="24">
        <v>0</v>
      </c>
      <c r="I351" s="24">
        <v>0</v>
      </c>
      <c r="J351" s="24">
        <v>0</v>
      </c>
      <c r="K351" s="24">
        <v>0</v>
      </c>
      <c r="L351" s="24">
        <v>0</v>
      </c>
      <c r="M351" s="24">
        <v>0</v>
      </c>
      <c r="N351" s="24">
        <v>0</v>
      </c>
      <c r="O351" s="24">
        <v>0</v>
      </c>
      <c r="P351" s="24">
        <v>0</v>
      </c>
      <c r="Q351" s="4"/>
    </row>
    <row r="352" spans="1:17" ht="14.5" customHeight="1" x14ac:dyDescent="0.35">
      <c r="A352" s="16" t="s">
        <v>255</v>
      </c>
      <c r="B352" s="24">
        <v>0</v>
      </c>
      <c r="C352" s="24">
        <v>0</v>
      </c>
      <c r="D352" s="24">
        <v>0</v>
      </c>
      <c r="E352" s="24">
        <v>0</v>
      </c>
      <c r="F352" s="24">
        <v>0</v>
      </c>
      <c r="G352" s="24">
        <v>0</v>
      </c>
      <c r="H352" s="24">
        <v>0</v>
      </c>
      <c r="I352" s="24">
        <v>0</v>
      </c>
      <c r="J352" s="24">
        <v>0</v>
      </c>
      <c r="K352" s="24">
        <v>0</v>
      </c>
      <c r="L352" s="24">
        <v>0</v>
      </c>
      <c r="M352" s="24">
        <v>0</v>
      </c>
      <c r="N352" s="24">
        <v>0</v>
      </c>
      <c r="O352" s="24">
        <v>0</v>
      </c>
      <c r="P352" s="24">
        <v>0</v>
      </c>
      <c r="Q352" s="4"/>
    </row>
    <row r="353" spans="1:17" ht="14.5" customHeight="1" x14ac:dyDescent="0.35">
      <c r="A353" s="405" t="s">
        <v>257</v>
      </c>
      <c r="B353" s="209">
        <v>12</v>
      </c>
      <c r="C353" s="209">
        <v>1</v>
      </c>
      <c r="D353" s="209">
        <v>287</v>
      </c>
      <c r="E353" s="209">
        <v>79</v>
      </c>
      <c r="F353" s="209">
        <v>8</v>
      </c>
      <c r="G353" s="209">
        <v>0</v>
      </c>
      <c r="H353" s="209">
        <v>1</v>
      </c>
      <c r="I353" s="209">
        <v>5</v>
      </c>
      <c r="J353" s="209">
        <v>57</v>
      </c>
      <c r="K353" s="209">
        <v>18</v>
      </c>
      <c r="L353" s="209">
        <v>4</v>
      </c>
      <c r="M353" s="209">
        <v>0</v>
      </c>
      <c r="N353" s="209">
        <v>0</v>
      </c>
      <c r="O353" s="209">
        <v>1</v>
      </c>
      <c r="P353" s="209">
        <v>473</v>
      </c>
      <c r="Q353" s="4"/>
    </row>
    <row r="354" spans="1:17" ht="14.5" customHeight="1" x14ac:dyDescent="0.35">
      <c r="A354" s="406" t="s">
        <v>277</v>
      </c>
      <c r="B354" s="24">
        <v>10</v>
      </c>
      <c r="C354" s="24">
        <v>2</v>
      </c>
      <c r="D354" s="24">
        <v>305</v>
      </c>
      <c r="E354" s="24">
        <v>77</v>
      </c>
      <c r="F354" s="24">
        <v>7</v>
      </c>
      <c r="G354" s="24">
        <v>0</v>
      </c>
      <c r="H354" s="24">
        <v>1</v>
      </c>
      <c r="I354" s="24">
        <v>4</v>
      </c>
      <c r="J354" s="24">
        <v>53</v>
      </c>
      <c r="K354" s="24">
        <v>18</v>
      </c>
      <c r="L354" s="24">
        <v>3</v>
      </c>
      <c r="M354" s="24">
        <v>0</v>
      </c>
      <c r="N354" s="24">
        <v>0</v>
      </c>
      <c r="O354" s="24">
        <v>1</v>
      </c>
      <c r="P354" s="24">
        <v>481</v>
      </c>
      <c r="Q354" s="4"/>
    </row>
    <row r="355" spans="1:17" ht="14.5" customHeight="1" x14ac:dyDescent="0.35">
      <c r="A355" s="395" t="s">
        <v>278</v>
      </c>
      <c r="B355" s="407"/>
      <c r="C355" s="407"/>
      <c r="D355" s="407"/>
      <c r="E355" s="407"/>
      <c r="F355" s="407"/>
      <c r="G355" s="407"/>
      <c r="H355" s="407"/>
      <c r="I355" s="407"/>
      <c r="J355" s="407"/>
      <c r="K355" s="407"/>
      <c r="L355" s="407"/>
      <c r="M355" s="407"/>
      <c r="N355" s="407"/>
      <c r="O355" s="407"/>
      <c r="P355" s="408"/>
      <c r="Q355" s="4"/>
    </row>
    <row r="356" spans="1:17" ht="14.5" customHeight="1" x14ac:dyDescent="0.35">
      <c r="A356" s="400" t="s">
        <v>273</v>
      </c>
      <c r="B356" s="409"/>
      <c r="C356" s="409"/>
      <c r="D356" s="409"/>
      <c r="E356" s="409"/>
      <c r="F356" s="409"/>
      <c r="G356" s="409"/>
      <c r="H356" s="409"/>
      <c r="I356" s="409"/>
      <c r="J356" s="409"/>
      <c r="K356" s="409"/>
      <c r="L356" s="409"/>
      <c r="M356" s="409"/>
      <c r="N356" s="409"/>
      <c r="O356" s="409"/>
      <c r="P356" s="410"/>
      <c r="Q356" s="4"/>
    </row>
    <row r="357" spans="1:17" ht="14.5" customHeight="1" x14ac:dyDescent="0.35">
      <c r="A357" s="16" t="s">
        <v>246</v>
      </c>
      <c r="B357" s="24">
        <v>0</v>
      </c>
      <c r="C357" s="24">
        <v>0</v>
      </c>
      <c r="D357" s="24">
        <v>0</v>
      </c>
      <c r="E357" s="24">
        <v>0</v>
      </c>
      <c r="F357" s="24">
        <v>0</v>
      </c>
      <c r="G357" s="24">
        <v>0</v>
      </c>
      <c r="H357" s="24">
        <v>0</v>
      </c>
      <c r="I357" s="24">
        <v>0</v>
      </c>
      <c r="J357" s="24">
        <v>0</v>
      </c>
      <c r="K357" s="24">
        <v>0</v>
      </c>
      <c r="L357" s="24">
        <v>0</v>
      </c>
      <c r="M357" s="24">
        <v>0</v>
      </c>
      <c r="N357" s="24">
        <v>0</v>
      </c>
      <c r="O357" s="24">
        <v>0</v>
      </c>
      <c r="P357" s="24">
        <v>0</v>
      </c>
      <c r="Q357" s="4"/>
    </row>
    <row r="358" spans="1:17" ht="14.5" customHeight="1" x14ac:dyDescent="0.35">
      <c r="A358" s="16" t="s">
        <v>247</v>
      </c>
      <c r="B358" s="24">
        <v>0</v>
      </c>
      <c r="C358" s="24">
        <v>2</v>
      </c>
      <c r="D358" s="24">
        <v>11</v>
      </c>
      <c r="E358" s="24">
        <v>0</v>
      </c>
      <c r="F358" s="24">
        <v>0</v>
      </c>
      <c r="G358" s="24">
        <v>0</v>
      </c>
      <c r="H358" s="24">
        <v>0</v>
      </c>
      <c r="I358" s="24">
        <v>0</v>
      </c>
      <c r="J358" s="24">
        <v>0</v>
      </c>
      <c r="K358" s="24">
        <v>0</v>
      </c>
      <c r="L358" s="24">
        <v>0</v>
      </c>
      <c r="M358" s="24">
        <v>0</v>
      </c>
      <c r="N358" s="24">
        <v>0</v>
      </c>
      <c r="O358" s="24">
        <v>0</v>
      </c>
      <c r="P358" s="24">
        <v>13</v>
      </c>
      <c r="Q358" s="4"/>
    </row>
    <row r="359" spans="1:17" ht="14.5" customHeight="1" x14ac:dyDescent="0.35">
      <c r="A359" s="16" t="s">
        <v>248</v>
      </c>
      <c r="B359" s="24">
        <v>3</v>
      </c>
      <c r="C359" s="24">
        <v>0</v>
      </c>
      <c r="D359" s="24">
        <v>11</v>
      </c>
      <c r="E359" s="24">
        <v>0</v>
      </c>
      <c r="F359" s="24">
        <v>0</v>
      </c>
      <c r="G359" s="24">
        <v>0</v>
      </c>
      <c r="H359" s="24">
        <v>0</v>
      </c>
      <c r="I359" s="24">
        <v>1</v>
      </c>
      <c r="J359" s="24">
        <v>6</v>
      </c>
      <c r="K359" s="24">
        <v>0</v>
      </c>
      <c r="L359" s="24">
        <v>1</v>
      </c>
      <c r="M359" s="24">
        <v>0</v>
      </c>
      <c r="N359" s="24">
        <v>0</v>
      </c>
      <c r="O359" s="24">
        <v>0</v>
      </c>
      <c r="P359" s="24">
        <v>22</v>
      </c>
      <c r="Q359" s="4"/>
    </row>
    <row r="360" spans="1:17" ht="14.5" customHeight="1" x14ac:dyDescent="0.35">
      <c r="A360" s="16" t="s">
        <v>249</v>
      </c>
      <c r="B360" s="24">
        <v>3</v>
      </c>
      <c r="C360" s="24">
        <v>0</v>
      </c>
      <c r="D360" s="24">
        <v>12</v>
      </c>
      <c r="E360" s="24">
        <v>1</v>
      </c>
      <c r="F360" s="24">
        <v>0</v>
      </c>
      <c r="G360" s="24">
        <v>0</v>
      </c>
      <c r="H360" s="24">
        <v>0</v>
      </c>
      <c r="I360" s="24">
        <v>1</v>
      </c>
      <c r="J360" s="24">
        <v>2</v>
      </c>
      <c r="K360" s="24">
        <v>0</v>
      </c>
      <c r="L360" s="24">
        <v>0</v>
      </c>
      <c r="M360" s="24">
        <v>0</v>
      </c>
      <c r="N360" s="24">
        <v>0</v>
      </c>
      <c r="O360" s="24">
        <v>0</v>
      </c>
      <c r="P360" s="24">
        <v>19</v>
      </c>
      <c r="Q360" s="4"/>
    </row>
    <row r="361" spans="1:17" ht="14.5" customHeight="1" x14ac:dyDescent="0.35">
      <c r="A361" s="16" t="s">
        <v>250</v>
      </c>
      <c r="B361" s="24">
        <v>0</v>
      </c>
      <c r="C361" s="24">
        <v>0</v>
      </c>
      <c r="D361" s="24">
        <v>1</v>
      </c>
      <c r="E361" s="24">
        <v>1</v>
      </c>
      <c r="F361" s="24">
        <v>0</v>
      </c>
      <c r="G361" s="24">
        <v>0</v>
      </c>
      <c r="H361" s="24">
        <v>0</v>
      </c>
      <c r="I361" s="24">
        <v>0</v>
      </c>
      <c r="J361" s="24">
        <v>0</v>
      </c>
      <c r="K361" s="24">
        <v>0</v>
      </c>
      <c r="L361" s="24">
        <v>0</v>
      </c>
      <c r="M361" s="24">
        <v>0</v>
      </c>
      <c r="N361" s="24">
        <v>0</v>
      </c>
      <c r="O361" s="24">
        <v>0</v>
      </c>
      <c r="P361" s="24">
        <v>2</v>
      </c>
      <c r="Q361" s="4"/>
    </row>
    <row r="362" spans="1:17" ht="14.5" customHeight="1" x14ac:dyDescent="0.35">
      <c r="A362" s="16" t="s">
        <v>251</v>
      </c>
      <c r="B362" s="24">
        <v>0</v>
      </c>
      <c r="C362" s="24">
        <v>1</v>
      </c>
      <c r="D362" s="24">
        <v>0</v>
      </c>
      <c r="E362" s="24">
        <v>0</v>
      </c>
      <c r="F362" s="24">
        <v>0</v>
      </c>
      <c r="G362" s="24">
        <v>0</v>
      </c>
      <c r="H362" s="24">
        <v>0</v>
      </c>
      <c r="I362" s="24">
        <v>0</v>
      </c>
      <c r="J362" s="24">
        <v>1</v>
      </c>
      <c r="K362" s="24">
        <v>0</v>
      </c>
      <c r="L362" s="24">
        <v>0</v>
      </c>
      <c r="M362" s="24">
        <v>0</v>
      </c>
      <c r="N362" s="24">
        <v>0</v>
      </c>
      <c r="O362" s="24">
        <v>0</v>
      </c>
      <c r="P362" s="24">
        <v>2</v>
      </c>
      <c r="Q362" s="4"/>
    </row>
    <row r="363" spans="1:17" ht="14.5" customHeight="1" x14ac:dyDescent="0.35">
      <c r="A363" s="16" t="s">
        <v>252</v>
      </c>
      <c r="B363" s="24">
        <v>2</v>
      </c>
      <c r="C363" s="24">
        <v>0</v>
      </c>
      <c r="D363" s="24">
        <v>34</v>
      </c>
      <c r="E363" s="24">
        <v>0</v>
      </c>
      <c r="F363" s="24">
        <v>1</v>
      </c>
      <c r="G363" s="24">
        <v>0</v>
      </c>
      <c r="H363" s="24">
        <v>1</v>
      </c>
      <c r="I363" s="24">
        <v>4</v>
      </c>
      <c r="J363" s="24">
        <v>0</v>
      </c>
      <c r="K363" s="24">
        <v>0</v>
      </c>
      <c r="L363" s="24">
        <v>0</v>
      </c>
      <c r="M363" s="24">
        <v>0</v>
      </c>
      <c r="N363" s="24">
        <v>0</v>
      </c>
      <c r="O363" s="24">
        <v>0</v>
      </c>
      <c r="P363" s="24">
        <v>42</v>
      </c>
      <c r="Q363" s="4"/>
    </row>
    <row r="364" spans="1:17" ht="14.5" customHeight="1" x14ac:dyDescent="0.35">
      <c r="A364" s="16" t="s">
        <v>253</v>
      </c>
      <c r="B364" s="24">
        <v>50</v>
      </c>
      <c r="C364" s="24">
        <v>6</v>
      </c>
      <c r="D364" s="24">
        <v>90</v>
      </c>
      <c r="E364" s="24">
        <v>14</v>
      </c>
      <c r="F364" s="24">
        <v>1</v>
      </c>
      <c r="G364" s="24">
        <v>0</v>
      </c>
      <c r="H364" s="24">
        <v>2</v>
      </c>
      <c r="I364" s="24">
        <v>5</v>
      </c>
      <c r="J364" s="24">
        <v>13</v>
      </c>
      <c r="K364" s="24">
        <v>0</v>
      </c>
      <c r="L364" s="24">
        <v>1</v>
      </c>
      <c r="M364" s="24">
        <v>0</v>
      </c>
      <c r="N364" s="24">
        <v>0</v>
      </c>
      <c r="O364" s="24">
        <v>1</v>
      </c>
      <c r="P364" s="24">
        <v>183</v>
      </c>
      <c r="Q364" s="4"/>
    </row>
    <row r="365" spans="1:17" ht="14.5" customHeight="1" x14ac:dyDescent="0.35">
      <c r="A365" s="16" t="s">
        <v>254</v>
      </c>
      <c r="B365" s="24">
        <v>0</v>
      </c>
      <c r="C365" s="24">
        <v>0</v>
      </c>
      <c r="D365" s="24">
        <v>4</v>
      </c>
      <c r="E365" s="24">
        <v>0</v>
      </c>
      <c r="F365" s="24">
        <v>0</v>
      </c>
      <c r="G365" s="24">
        <v>0</v>
      </c>
      <c r="H365" s="24">
        <v>0</v>
      </c>
      <c r="I365" s="24">
        <v>0</v>
      </c>
      <c r="J365" s="24">
        <v>1</v>
      </c>
      <c r="K365" s="24">
        <v>0</v>
      </c>
      <c r="L365" s="24">
        <v>0</v>
      </c>
      <c r="M365" s="24">
        <v>0</v>
      </c>
      <c r="N365" s="24">
        <v>0</v>
      </c>
      <c r="O365" s="24">
        <v>0</v>
      </c>
      <c r="P365" s="24">
        <v>5</v>
      </c>
      <c r="Q365" s="4"/>
    </row>
    <row r="366" spans="1:17" ht="14.5" customHeight="1" x14ac:dyDescent="0.35">
      <c r="A366" s="16" t="s">
        <v>255</v>
      </c>
      <c r="B366" s="24">
        <v>0</v>
      </c>
      <c r="C366" s="24">
        <v>0</v>
      </c>
      <c r="D366" s="24">
        <v>0</v>
      </c>
      <c r="E366" s="24">
        <v>0</v>
      </c>
      <c r="F366" s="24">
        <v>0</v>
      </c>
      <c r="G366" s="24">
        <v>0</v>
      </c>
      <c r="H366" s="24">
        <v>0</v>
      </c>
      <c r="I366" s="24">
        <v>0</v>
      </c>
      <c r="J366" s="24">
        <v>0</v>
      </c>
      <c r="K366" s="24">
        <v>0</v>
      </c>
      <c r="L366" s="24">
        <v>0</v>
      </c>
      <c r="M366" s="24">
        <v>0</v>
      </c>
      <c r="N366" s="24">
        <v>0</v>
      </c>
      <c r="O366" s="24">
        <v>0</v>
      </c>
      <c r="P366" s="24">
        <v>0</v>
      </c>
      <c r="Q366" s="4"/>
    </row>
    <row r="367" spans="1:17" ht="14.5" customHeight="1" x14ac:dyDescent="0.35">
      <c r="A367" s="405" t="s">
        <v>257</v>
      </c>
      <c r="B367" s="209">
        <v>58</v>
      </c>
      <c r="C367" s="209">
        <v>9</v>
      </c>
      <c r="D367" s="209">
        <v>163</v>
      </c>
      <c r="E367" s="209">
        <v>16</v>
      </c>
      <c r="F367" s="209">
        <v>2</v>
      </c>
      <c r="G367" s="209">
        <v>0</v>
      </c>
      <c r="H367" s="209">
        <v>3</v>
      </c>
      <c r="I367" s="209">
        <v>11</v>
      </c>
      <c r="J367" s="209">
        <v>23</v>
      </c>
      <c r="K367" s="209">
        <v>0</v>
      </c>
      <c r="L367" s="209">
        <v>2</v>
      </c>
      <c r="M367" s="209">
        <v>0</v>
      </c>
      <c r="N367" s="209">
        <v>0</v>
      </c>
      <c r="O367" s="209">
        <v>1</v>
      </c>
      <c r="P367" s="209">
        <v>288</v>
      </c>
      <c r="Q367" s="4"/>
    </row>
    <row r="368" spans="1:17" ht="14.5" customHeight="1" x14ac:dyDescent="0.35">
      <c r="A368" s="406" t="s">
        <v>277</v>
      </c>
      <c r="B368" s="24">
        <v>52</v>
      </c>
      <c r="C368" s="24">
        <v>10</v>
      </c>
      <c r="D368" s="24">
        <v>168</v>
      </c>
      <c r="E368" s="24">
        <v>13</v>
      </c>
      <c r="F368" s="24">
        <v>2</v>
      </c>
      <c r="G368" s="24">
        <v>0</v>
      </c>
      <c r="H368" s="24">
        <v>3</v>
      </c>
      <c r="I368" s="24">
        <v>9</v>
      </c>
      <c r="J368" s="24">
        <v>19</v>
      </c>
      <c r="K368" s="24">
        <v>0</v>
      </c>
      <c r="L368" s="24">
        <v>2</v>
      </c>
      <c r="M368" s="24">
        <v>0</v>
      </c>
      <c r="N368" s="24">
        <v>0</v>
      </c>
      <c r="O368" s="24">
        <v>1</v>
      </c>
      <c r="P368" s="24">
        <v>279</v>
      </c>
      <c r="Q368" s="4"/>
    </row>
    <row r="369" spans="1:17" ht="14.5" customHeight="1" x14ac:dyDescent="0.35">
      <c r="A369" s="395" t="s">
        <v>278</v>
      </c>
      <c r="B369" s="407"/>
      <c r="C369" s="407"/>
      <c r="D369" s="407"/>
      <c r="E369" s="407"/>
      <c r="F369" s="407"/>
      <c r="G369" s="407"/>
      <c r="H369" s="407"/>
      <c r="I369" s="407"/>
      <c r="J369" s="407"/>
      <c r="K369" s="407"/>
      <c r="L369" s="407"/>
      <c r="M369" s="407"/>
      <c r="N369" s="407"/>
      <c r="O369" s="407"/>
      <c r="P369" s="408"/>
      <c r="Q369" s="4"/>
    </row>
    <row r="370" spans="1:17" ht="14.5" customHeight="1" x14ac:dyDescent="0.35">
      <c r="A370" s="400" t="s">
        <v>280</v>
      </c>
      <c r="B370" s="409"/>
      <c r="C370" s="409"/>
      <c r="D370" s="409"/>
      <c r="E370" s="409"/>
      <c r="F370" s="409"/>
      <c r="G370" s="409"/>
      <c r="H370" s="409"/>
      <c r="I370" s="409"/>
      <c r="J370" s="409"/>
      <c r="K370" s="409"/>
      <c r="L370" s="409"/>
      <c r="M370" s="409"/>
      <c r="N370" s="409"/>
      <c r="O370" s="409"/>
      <c r="P370" s="410"/>
      <c r="Q370" s="4"/>
    </row>
    <row r="371" spans="1:17" ht="14.5" customHeight="1" x14ac:dyDescent="0.35">
      <c r="A371" s="16" t="s">
        <v>246</v>
      </c>
      <c r="B371" s="24">
        <v>0</v>
      </c>
      <c r="C371" s="24">
        <v>0</v>
      </c>
      <c r="D371" s="24">
        <v>6</v>
      </c>
      <c r="E371" s="24">
        <v>0</v>
      </c>
      <c r="F371" s="24">
        <v>0</v>
      </c>
      <c r="G371" s="24">
        <v>0</v>
      </c>
      <c r="H371" s="24">
        <v>0</v>
      </c>
      <c r="I371" s="24">
        <v>0</v>
      </c>
      <c r="J371" s="24">
        <v>0</v>
      </c>
      <c r="K371" s="24">
        <v>0</v>
      </c>
      <c r="L371" s="24">
        <v>0</v>
      </c>
      <c r="M371" s="24">
        <v>0</v>
      </c>
      <c r="N371" s="24">
        <v>0</v>
      </c>
      <c r="O371" s="24">
        <v>0</v>
      </c>
      <c r="P371" s="24">
        <v>6</v>
      </c>
      <c r="Q371" s="4"/>
    </row>
    <row r="372" spans="1:17" ht="14.5" customHeight="1" x14ac:dyDescent="0.35">
      <c r="A372" s="16" t="s">
        <v>247</v>
      </c>
      <c r="B372" s="24">
        <v>0</v>
      </c>
      <c r="C372" s="24">
        <v>1</v>
      </c>
      <c r="D372" s="24">
        <v>20</v>
      </c>
      <c r="E372" s="24">
        <v>2</v>
      </c>
      <c r="F372" s="24">
        <v>0</v>
      </c>
      <c r="G372" s="24">
        <v>0</v>
      </c>
      <c r="H372" s="24">
        <v>0</v>
      </c>
      <c r="I372" s="24">
        <v>0</v>
      </c>
      <c r="J372" s="24">
        <v>5</v>
      </c>
      <c r="K372" s="24">
        <v>1</v>
      </c>
      <c r="L372" s="24">
        <v>0</v>
      </c>
      <c r="M372" s="24">
        <v>0</v>
      </c>
      <c r="N372" s="24">
        <v>0</v>
      </c>
      <c r="O372" s="24">
        <v>0</v>
      </c>
      <c r="P372" s="24">
        <v>29</v>
      </c>
      <c r="Q372" s="4"/>
    </row>
    <row r="373" spans="1:17" ht="14.5" customHeight="1" x14ac:dyDescent="0.35">
      <c r="A373" s="16" t="s">
        <v>248</v>
      </c>
      <c r="B373" s="24">
        <v>0</v>
      </c>
      <c r="C373" s="24">
        <v>0</v>
      </c>
      <c r="D373" s="24">
        <v>1</v>
      </c>
      <c r="E373" s="24">
        <v>0</v>
      </c>
      <c r="F373" s="24">
        <v>0</v>
      </c>
      <c r="G373" s="24">
        <v>0</v>
      </c>
      <c r="H373" s="24">
        <v>0</v>
      </c>
      <c r="I373" s="24">
        <v>0</v>
      </c>
      <c r="J373" s="24">
        <v>0</v>
      </c>
      <c r="K373" s="24">
        <v>0</v>
      </c>
      <c r="L373" s="24">
        <v>0</v>
      </c>
      <c r="M373" s="24">
        <v>0</v>
      </c>
      <c r="N373" s="24">
        <v>0</v>
      </c>
      <c r="O373" s="24">
        <v>0</v>
      </c>
      <c r="P373" s="24">
        <v>1</v>
      </c>
      <c r="Q373" s="4"/>
    </row>
    <row r="374" spans="1:17" ht="14.5" customHeight="1" x14ac:dyDescent="0.35">
      <c r="A374" s="16" t="s">
        <v>249</v>
      </c>
      <c r="B374" s="24">
        <v>1</v>
      </c>
      <c r="C374" s="24">
        <v>0</v>
      </c>
      <c r="D374" s="24">
        <v>9</v>
      </c>
      <c r="E374" s="24">
        <v>1</v>
      </c>
      <c r="F374" s="24">
        <v>0</v>
      </c>
      <c r="G374" s="24">
        <v>0</v>
      </c>
      <c r="H374" s="24">
        <v>0</v>
      </c>
      <c r="I374" s="24">
        <v>0</v>
      </c>
      <c r="J374" s="24">
        <v>1</v>
      </c>
      <c r="K374" s="24">
        <v>0</v>
      </c>
      <c r="L374" s="24">
        <v>0</v>
      </c>
      <c r="M374" s="24">
        <v>0</v>
      </c>
      <c r="N374" s="24">
        <v>0</v>
      </c>
      <c r="O374" s="24">
        <v>0</v>
      </c>
      <c r="P374" s="24">
        <v>12</v>
      </c>
      <c r="Q374" s="4"/>
    </row>
    <row r="375" spans="1:17" ht="14.5" customHeight="1" x14ac:dyDescent="0.35">
      <c r="A375" s="16" t="s">
        <v>250</v>
      </c>
      <c r="B375" s="24">
        <v>0</v>
      </c>
      <c r="C375" s="24">
        <v>0</v>
      </c>
      <c r="D375" s="24">
        <v>3</v>
      </c>
      <c r="E375" s="24">
        <v>0</v>
      </c>
      <c r="F375" s="24">
        <v>1</v>
      </c>
      <c r="G375" s="24">
        <v>0</v>
      </c>
      <c r="H375" s="24">
        <v>0</v>
      </c>
      <c r="I375" s="24">
        <v>0</v>
      </c>
      <c r="J375" s="24">
        <v>3</v>
      </c>
      <c r="K375" s="24">
        <v>0</v>
      </c>
      <c r="L375" s="24">
        <v>0</v>
      </c>
      <c r="M375" s="24">
        <v>0</v>
      </c>
      <c r="N375" s="24">
        <v>0</v>
      </c>
      <c r="O375" s="24">
        <v>0</v>
      </c>
      <c r="P375" s="24">
        <v>7</v>
      </c>
      <c r="Q375" s="4"/>
    </row>
    <row r="376" spans="1:17" ht="14.5" customHeight="1" x14ac:dyDescent="0.35">
      <c r="A376" s="16" t="s">
        <v>251</v>
      </c>
      <c r="B376" s="24">
        <v>0</v>
      </c>
      <c r="C376" s="24">
        <v>0</v>
      </c>
      <c r="D376" s="24">
        <v>2</v>
      </c>
      <c r="E376" s="24">
        <v>0</v>
      </c>
      <c r="F376" s="24">
        <v>0</v>
      </c>
      <c r="G376" s="24">
        <v>0</v>
      </c>
      <c r="H376" s="24">
        <v>0</v>
      </c>
      <c r="I376" s="24">
        <v>0</v>
      </c>
      <c r="J376" s="24">
        <v>5</v>
      </c>
      <c r="K376" s="24">
        <v>0</v>
      </c>
      <c r="L376" s="24">
        <v>0</v>
      </c>
      <c r="M376" s="24">
        <v>0</v>
      </c>
      <c r="N376" s="24">
        <v>0</v>
      </c>
      <c r="O376" s="24">
        <v>0</v>
      </c>
      <c r="P376" s="24">
        <v>7</v>
      </c>
      <c r="Q376" s="4"/>
    </row>
    <row r="377" spans="1:17" ht="14.5" customHeight="1" x14ac:dyDescent="0.35">
      <c r="A377" s="16" t="s">
        <v>252</v>
      </c>
      <c r="B377" s="24">
        <v>0</v>
      </c>
      <c r="C377" s="24">
        <v>0</v>
      </c>
      <c r="D377" s="24">
        <v>4</v>
      </c>
      <c r="E377" s="24">
        <v>0</v>
      </c>
      <c r="F377" s="24">
        <v>0</v>
      </c>
      <c r="G377" s="24">
        <v>0</v>
      </c>
      <c r="H377" s="24">
        <v>0</v>
      </c>
      <c r="I377" s="24">
        <v>0</v>
      </c>
      <c r="J377" s="24">
        <v>0</v>
      </c>
      <c r="K377" s="24">
        <v>0</v>
      </c>
      <c r="L377" s="24">
        <v>0</v>
      </c>
      <c r="M377" s="24">
        <v>0</v>
      </c>
      <c r="N377" s="24">
        <v>0</v>
      </c>
      <c r="O377" s="24">
        <v>0</v>
      </c>
      <c r="P377" s="24">
        <v>4</v>
      </c>
      <c r="Q377" s="4"/>
    </row>
    <row r="378" spans="1:17" ht="14.5" customHeight="1" x14ac:dyDescent="0.35">
      <c r="A378" s="16" t="s">
        <v>253</v>
      </c>
      <c r="B378" s="24">
        <v>1</v>
      </c>
      <c r="C378" s="24">
        <v>0</v>
      </c>
      <c r="D378" s="24">
        <v>4</v>
      </c>
      <c r="E378" s="24">
        <v>3</v>
      </c>
      <c r="F378" s="24">
        <v>0</v>
      </c>
      <c r="G378" s="24">
        <v>0</v>
      </c>
      <c r="H378" s="24">
        <v>0</v>
      </c>
      <c r="I378" s="24">
        <v>0</v>
      </c>
      <c r="J378" s="24">
        <v>2</v>
      </c>
      <c r="K378" s="24">
        <v>1</v>
      </c>
      <c r="L378" s="24">
        <v>0</v>
      </c>
      <c r="M378" s="24">
        <v>0</v>
      </c>
      <c r="N378" s="24">
        <v>0</v>
      </c>
      <c r="O378" s="24">
        <v>0</v>
      </c>
      <c r="P378" s="24">
        <v>11</v>
      </c>
      <c r="Q378" s="4"/>
    </row>
    <row r="379" spans="1:17" ht="14.5" customHeight="1" x14ac:dyDescent="0.35">
      <c r="A379" s="16" t="s">
        <v>254</v>
      </c>
      <c r="B379" s="24">
        <v>1</v>
      </c>
      <c r="C379" s="24">
        <v>1</v>
      </c>
      <c r="D379" s="24">
        <v>3</v>
      </c>
      <c r="E379" s="24">
        <v>2</v>
      </c>
      <c r="F379" s="24">
        <v>0</v>
      </c>
      <c r="G379" s="24">
        <v>0</v>
      </c>
      <c r="H379" s="24">
        <v>0</v>
      </c>
      <c r="I379" s="24">
        <v>0</v>
      </c>
      <c r="J379" s="24">
        <v>1</v>
      </c>
      <c r="K379" s="24">
        <v>1</v>
      </c>
      <c r="L379" s="24">
        <v>0</v>
      </c>
      <c r="M379" s="24">
        <v>0</v>
      </c>
      <c r="N379" s="24">
        <v>0</v>
      </c>
      <c r="O379" s="24">
        <v>0</v>
      </c>
      <c r="P379" s="24">
        <v>9</v>
      </c>
      <c r="Q379" s="4"/>
    </row>
    <row r="380" spans="1:17" ht="14.5" customHeight="1" x14ac:dyDescent="0.35">
      <c r="A380" s="16" t="s">
        <v>255</v>
      </c>
      <c r="B380" s="24">
        <v>0</v>
      </c>
      <c r="C380" s="24">
        <v>0</v>
      </c>
      <c r="D380" s="24">
        <v>6</v>
      </c>
      <c r="E380" s="24">
        <v>0</v>
      </c>
      <c r="F380" s="24">
        <v>0</v>
      </c>
      <c r="G380" s="24">
        <v>0</v>
      </c>
      <c r="H380" s="24">
        <v>0</v>
      </c>
      <c r="I380" s="24">
        <v>0</v>
      </c>
      <c r="J380" s="24">
        <v>7</v>
      </c>
      <c r="K380" s="24">
        <v>0</v>
      </c>
      <c r="L380" s="24">
        <v>0</v>
      </c>
      <c r="M380" s="24">
        <v>0</v>
      </c>
      <c r="N380" s="24">
        <v>0</v>
      </c>
      <c r="O380" s="24">
        <v>0</v>
      </c>
      <c r="P380" s="24">
        <v>13</v>
      </c>
      <c r="Q380" s="4"/>
    </row>
    <row r="381" spans="1:17" ht="14.5" customHeight="1" x14ac:dyDescent="0.35">
      <c r="A381" s="405" t="s">
        <v>257</v>
      </c>
      <c r="B381" s="209">
        <v>3</v>
      </c>
      <c r="C381" s="209">
        <v>2</v>
      </c>
      <c r="D381" s="209">
        <v>58</v>
      </c>
      <c r="E381" s="209">
        <v>8</v>
      </c>
      <c r="F381" s="209">
        <v>1</v>
      </c>
      <c r="G381" s="209">
        <v>0</v>
      </c>
      <c r="H381" s="209">
        <v>0</v>
      </c>
      <c r="I381" s="209">
        <v>0</v>
      </c>
      <c r="J381" s="209">
        <v>24</v>
      </c>
      <c r="K381" s="209">
        <v>3</v>
      </c>
      <c r="L381" s="209">
        <v>0</v>
      </c>
      <c r="M381" s="209">
        <v>0</v>
      </c>
      <c r="N381" s="209">
        <v>0</v>
      </c>
      <c r="O381" s="209">
        <v>0</v>
      </c>
      <c r="P381" s="209">
        <v>99</v>
      </c>
      <c r="Q381" s="4"/>
    </row>
    <row r="382" spans="1:17" ht="14.5" customHeight="1" x14ac:dyDescent="0.35">
      <c r="A382" s="406" t="s">
        <v>277</v>
      </c>
      <c r="B382" s="24">
        <v>4</v>
      </c>
      <c r="C382" s="24">
        <v>4</v>
      </c>
      <c r="D382" s="24">
        <v>72</v>
      </c>
      <c r="E382" s="24">
        <v>12</v>
      </c>
      <c r="F382" s="24">
        <v>2</v>
      </c>
      <c r="G382" s="24">
        <v>0</v>
      </c>
      <c r="H382" s="24">
        <v>0</v>
      </c>
      <c r="I382" s="24">
        <v>0</v>
      </c>
      <c r="J382" s="24">
        <v>35</v>
      </c>
      <c r="K382" s="24">
        <v>8</v>
      </c>
      <c r="L382" s="24">
        <v>0</v>
      </c>
      <c r="M382" s="24">
        <v>0</v>
      </c>
      <c r="N382" s="24">
        <v>0</v>
      </c>
      <c r="O382" s="24">
        <v>1</v>
      </c>
      <c r="P382" s="24">
        <v>138</v>
      </c>
      <c r="Q382" s="4"/>
    </row>
    <row r="383" spans="1:17" ht="14.5" customHeight="1" x14ac:dyDescent="0.35">
      <c r="A383" s="395" t="s">
        <v>278</v>
      </c>
      <c r="B383" s="407"/>
      <c r="C383" s="407"/>
      <c r="D383" s="407"/>
      <c r="E383" s="407"/>
      <c r="F383" s="407"/>
      <c r="G383" s="407"/>
      <c r="H383" s="407"/>
      <c r="I383" s="407"/>
      <c r="J383" s="407"/>
      <c r="K383" s="407"/>
      <c r="L383" s="407"/>
      <c r="M383" s="407"/>
      <c r="N383" s="407"/>
      <c r="O383" s="407"/>
      <c r="P383" s="408"/>
      <c r="Q383" s="4"/>
    </row>
    <row r="384" spans="1:17" ht="14.5" customHeight="1" x14ac:dyDescent="0.35">
      <c r="A384" s="400" t="s">
        <v>270</v>
      </c>
      <c r="B384" s="409"/>
      <c r="C384" s="409"/>
      <c r="D384" s="409"/>
      <c r="E384" s="409"/>
      <c r="F384" s="409"/>
      <c r="G384" s="409"/>
      <c r="H384" s="409"/>
      <c r="I384" s="409"/>
      <c r="J384" s="409"/>
      <c r="K384" s="409"/>
      <c r="L384" s="409"/>
      <c r="M384" s="409"/>
      <c r="N384" s="409"/>
      <c r="O384" s="409"/>
      <c r="P384" s="410"/>
      <c r="Q384" s="4"/>
    </row>
    <row r="385" spans="1:17" ht="14.5" customHeight="1" x14ac:dyDescent="0.35">
      <c r="A385" s="16" t="s">
        <v>246</v>
      </c>
      <c r="B385" s="24">
        <v>0</v>
      </c>
      <c r="C385" s="24">
        <v>0</v>
      </c>
      <c r="D385" s="24">
        <v>1</v>
      </c>
      <c r="E385" s="24">
        <v>0</v>
      </c>
      <c r="F385" s="24">
        <v>0</v>
      </c>
      <c r="G385" s="24">
        <v>0</v>
      </c>
      <c r="H385" s="24">
        <v>0</v>
      </c>
      <c r="I385" s="24">
        <v>0</v>
      </c>
      <c r="J385" s="24">
        <v>0</v>
      </c>
      <c r="K385" s="24">
        <v>0</v>
      </c>
      <c r="L385" s="24">
        <v>0</v>
      </c>
      <c r="M385" s="24">
        <v>0</v>
      </c>
      <c r="N385" s="24">
        <v>0</v>
      </c>
      <c r="O385" s="24">
        <v>0</v>
      </c>
      <c r="P385" s="24">
        <v>1</v>
      </c>
      <c r="Q385" s="4"/>
    </row>
    <row r="386" spans="1:17" ht="14.5" customHeight="1" x14ac:dyDescent="0.35">
      <c r="A386" s="16" t="s">
        <v>247</v>
      </c>
      <c r="B386" s="24">
        <v>1</v>
      </c>
      <c r="C386" s="24">
        <v>0</v>
      </c>
      <c r="D386" s="24">
        <v>23</v>
      </c>
      <c r="E386" s="24">
        <v>3</v>
      </c>
      <c r="F386" s="24">
        <v>0</v>
      </c>
      <c r="G386" s="24">
        <v>0</v>
      </c>
      <c r="H386" s="24">
        <v>0</v>
      </c>
      <c r="I386" s="24">
        <v>0</v>
      </c>
      <c r="J386" s="24">
        <v>7</v>
      </c>
      <c r="K386" s="24">
        <v>0</v>
      </c>
      <c r="L386" s="24">
        <v>0</v>
      </c>
      <c r="M386" s="24">
        <v>0</v>
      </c>
      <c r="N386" s="24">
        <v>0</v>
      </c>
      <c r="O386" s="24">
        <v>0</v>
      </c>
      <c r="P386" s="24">
        <v>34</v>
      </c>
      <c r="Q386" s="4"/>
    </row>
    <row r="387" spans="1:17" ht="14.5" customHeight="1" x14ac:dyDescent="0.35">
      <c r="A387" s="16" t="s">
        <v>248</v>
      </c>
      <c r="B387" s="24">
        <v>4</v>
      </c>
      <c r="C387" s="24">
        <v>0</v>
      </c>
      <c r="D387" s="24">
        <v>38</v>
      </c>
      <c r="E387" s="24">
        <v>3</v>
      </c>
      <c r="F387" s="24">
        <v>0</v>
      </c>
      <c r="G387" s="24">
        <v>0</v>
      </c>
      <c r="H387" s="24">
        <v>1</v>
      </c>
      <c r="I387" s="24">
        <v>1</v>
      </c>
      <c r="J387" s="24">
        <v>18</v>
      </c>
      <c r="K387" s="24">
        <v>1</v>
      </c>
      <c r="L387" s="24">
        <v>0</v>
      </c>
      <c r="M387" s="24">
        <v>0</v>
      </c>
      <c r="N387" s="24">
        <v>0</v>
      </c>
      <c r="O387" s="24">
        <v>0</v>
      </c>
      <c r="P387" s="24">
        <v>66</v>
      </c>
      <c r="Q387" s="4"/>
    </row>
    <row r="388" spans="1:17" ht="14.5" customHeight="1" x14ac:dyDescent="0.35">
      <c r="A388" s="16" t="s">
        <v>249</v>
      </c>
      <c r="B388" s="24">
        <v>0</v>
      </c>
      <c r="C388" s="24">
        <v>0</v>
      </c>
      <c r="D388" s="24">
        <v>8</v>
      </c>
      <c r="E388" s="24">
        <v>1</v>
      </c>
      <c r="F388" s="24">
        <v>1</v>
      </c>
      <c r="G388" s="24">
        <v>0</v>
      </c>
      <c r="H388" s="24">
        <v>0</v>
      </c>
      <c r="I388" s="24">
        <v>0</v>
      </c>
      <c r="J388" s="24">
        <v>7</v>
      </c>
      <c r="K388" s="24">
        <v>1</v>
      </c>
      <c r="L388" s="24">
        <v>0</v>
      </c>
      <c r="M388" s="24">
        <v>0</v>
      </c>
      <c r="N388" s="24">
        <v>0</v>
      </c>
      <c r="O388" s="24">
        <v>0</v>
      </c>
      <c r="P388" s="24">
        <v>18</v>
      </c>
      <c r="Q388" s="4"/>
    </row>
    <row r="389" spans="1:17" ht="14.5" customHeight="1" x14ac:dyDescent="0.35">
      <c r="A389" s="16" t="s">
        <v>250</v>
      </c>
      <c r="B389" s="24">
        <v>0</v>
      </c>
      <c r="C389" s="24">
        <v>0</v>
      </c>
      <c r="D389" s="24">
        <v>0</v>
      </c>
      <c r="E389" s="24">
        <v>0</v>
      </c>
      <c r="F389" s="24">
        <v>0</v>
      </c>
      <c r="G389" s="24">
        <v>0</v>
      </c>
      <c r="H389" s="24">
        <v>0</v>
      </c>
      <c r="I389" s="24">
        <v>0</v>
      </c>
      <c r="J389" s="24">
        <v>0</v>
      </c>
      <c r="K389" s="24">
        <v>0</v>
      </c>
      <c r="L389" s="24">
        <v>0</v>
      </c>
      <c r="M389" s="24">
        <v>0</v>
      </c>
      <c r="N389" s="24">
        <v>0</v>
      </c>
      <c r="O389" s="24">
        <v>0</v>
      </c>
      <c r="P389" s="24">
        <v>0</v>
      </c>
      <c r="Q389" s="4"/>
    </row>
    <row r="390" spans="1:17" ht="14.5" customHeight="1" x14ac:dyDescent="0.35">
      <c r="A390" s="16" t="s">
        <v>251</v>
      </c>
      <c r="B390" s="24">
        <v>1</v>
      </c>
      <c r="C390" s="24">
        <v>1</v>
      </c>
      <c r="D390" s="24">
        <v>7</v>
      </c>
      <c r="E390" s="24">
        <v>1</v>
      </c>
      <c r="F390" s="24">
        <v>0</v>
      </c>
      <c r="G390" s="24">
        <v>0</v>
      </c>
      <c r="H390" s="24">
        <v>0</v>
      </c>
      <c r="I390" s="24">
        <v>0</v>
      </c>
      <c r="J390" s="24">
        <v>8</v>
      </c>
      <c r="K390" s="24">
        <v>2</v>
      </c>
      <c r="L390" s="24">
        <v>0</v>
      </c>
      <c r="M390" s="24">
        <v>0</v>
      </c>
      <c r="N390" s="24">
        <v>0</v>
      </c>
      <c r="O390" s="24">
        <v>0</v>
      </c>
      <c r="P390" s="24">
        <v>20</v>
      </c>
      <c r="Q390" s="4"/>
    </row>
    <row r="391" spans="1:17" ht="14.5" customHeight="1" x14ac:dyDescent="0.35">
      <c r="A391" s="16" t="s">
        <v>252</v>
      </c>
      <c r="B391" s="24">
        <v>11</v>
      </c>
      <c r="C391" s="24">
        <v>0</v>
      </c>
      <c r="D391" s="24">
        <v>89</v>
      </c>
      <c r="E391" s="24">
        <v>6</v>
      </c>
      <c r="F391" s="24">
        <v>2</v>
      </c>
      <c r="G391" s="24">
        <v>1</v>
      </c>
      <c r="H391" s="24">
        <v>0</v>
      </c>
      <c r="I391" s="24">
        <v>1</v>
      </c>
      <c r="J391" s="24">
        <v>4</v>
      </c>
      <c r="K391" s="24">
        <v>0</v>
      </c>
      <c r="L391" s="24">
        <v>0</v>
      </c>
      <c r="M391" s="24">
        <v>0</v>
      </c>
      <c r="N391" s="24">
        <v>0</v>
      </c>
      <c r="O391" s="24">
        <v>0</v>
      </c>
      <c r="P391" s="24">
        <v>114</v>
      </c>
      <c r="Q391" s="4"/>
    </row>
    <row r="392" spans="1:17" ht="14.5" customHeight="1" x14ac:dyDescent="0.35">
      <c r="A392" s="16" t="s">
        <v>253</v>
      </c>
      <c r="B392" s="24">
        <v>22</v>
      </c>
      <c r="C392" s="24">
        <v>3</v>
      </c>
      <c r="D392" s="24">
        <v>135</v>
      </c>
      <c r="E392" s="24">
        <v>100</v>
      </c>
      <c r="F392" s="24">
        <v>3</v>
      </c>
      <c r="G392" s="24">
        <v>0</v>
      </c>
      <c r="H392" s="24">
        <v>0</v>
      </c>
      <c r="I392" s="24">
        <v>11</v>
      </c>
      <c r="J392" s="24">
        <v>19</v>
      </c>
      <c r="K392" s="24">
        <v>18</v>
      </c>
      <c r="L392" s="24">
        <v>0</v>
      </c>
      <c r="M392" s="24">
        <v>0</v>
      </c>
      <c r="N392" s="24">
        <v>0</v>
      </c>
      <c r="O392" s="24">
        <v>1</v>
      </c>
      <c r="P392" s="24">
        <v>312</v>
      </c>
      <c r="Q392" s="4"/>
    </row>
    <row r="393" spans="1:17" ht="14.5" customHeight="1" x14ac:dyDescent="0.35">
      <c r="A393" s="16" t="s">
        <v>254</v>
      </c>
      <c r="B393" s="24">
        <v>1</v>
      </c>
      <c r="C393" s="24">
        <v>0</v>
      </c>
      <c r="D393" s="24">
        <v>0</v>
      </c>
      <c r="E393" s="24">
        <v>4</v>
      </c>
      <c r="F393" s="24">
        <v>0</v>
      </c>
      <c r="G393" s="24">
        <v>0</v>
      </c>
      <c r="H393" s="24">
        <v>0</v>
      </c>
      <c r="I393" s="24">
        <v>0</v>
      </c>
      <c r="J393" s="24">
        <v>0</v>
      </c>
      <c r="K393" s="24">
        <v>0</v>
      </c>
      <c r="L393" s="24">
        <v>0</v>
      </c>
      <c r="M393" s="24">
        <v>0</v>
      </c>
      <c r="N393" s="24">
        <v>0</v>
      </c>
      <c r="O393" s="24">
        <v>0</v>
      </c>
      <c r="P393" s="24">
        <v>5</v>
      </c>
      <c r="Q393" s="4"/>
    </row>
    <row r="394" spans="1:17" ht="14.5" customHeight="1" x14ac:dyDescent="0.35">
      <c r="A394" s="16" t="s">
        <v>255</v>
      </c>
      <c r="B394" s="24">
        <v>1</v>
      </c>
      <c r="C394" s="24">
        <v>0</v>
      </c>
      <c r="D394" s="24">
        <v>1</v>
      </c>
      <c r="E394" s="24">
        <v>0</v>
      </c>
      <c r="F394" s="24">
        <v>0</v>
      </c>
      <c r="G394" s="24">
        <v>0</v>
      </c>
      <c r="H394" s="24">
        <v>0</v>
      </c>
      <c r="I394" s="24">
        <v>0</v>
      </c>
      <c r="J394" s="24">
        <v>3</v>
      </c>
      <c r="K394" s="24">
        <v>0</v>
      </c>
      <c r="L394" s="24">
        <v>0</v>
      </c>
      <c r="M394" s="24">
        <v>0</v>
      </c>
      <c r="N394" s="24">
        <v>0</v>
      </c>
      <c r="O394" s="24">
        <v>0</v>
      </c>
      <c r="P394" s="24">
        <v>5</v>
      </c>
      <c r="Q394" s="4"/>
    </row>
    <row r="395" spans="1:17" ht="14.5" customHeight="1" x14ac:dyDescent="0.35">
      <c r="A395" s="405" t="s">
        <v>257</v>
      </c>
      <c r="B395" s="209">
        <v>41</v>
      </c>
      <c r="C395" s="209">
        <v>4</v>
      </c>
      <c r="D395" s="209">
        <v>302</v>
      </c>
      <c r="E395" s="209">
        <v>118</v>
      </c>
      <c r="F395" s="209">
        <v>6</v>
      </c>
      <c r="G395" s="209">
        <v>1</v>
      </c>
      <c r="H395" s="209">
        <v>1</v>
      </c>
      <c r="I395" s="209">
        <v>13</v>
      </c>
      <c r="J395" s="209">
        <v>66</v>
      </c>
      <c r="K395" s="209">
        <v>22</v>
      </c>
      <c r="L395" s="209">
        <v>0</v>
      </c>
      <c r="M395" s="209">
        <v>0</v>
      </c>
      <c r="N395" s="209">
        <v>0</v>
      </c>
      <c r="O395" s="209">
        <v>1</v>
      </c>
      <c r="P395" s="209">
        <v>575</v>
      </c>
      <c r="Q395" s="4"/>
    </row>
    <row r="396" spans="1:17" ht="14.5" customHeight="1" x14ac:dyDescent="0.35">
      <c r="A396" s="406" t="s">
        <v>277</v>
      </c>
      <c r="B396" s="24">
        <v>39</v>
      </c>
      <c r="C396" s="24">
        <v>4</v>
      </c>
      <c r="D396" s="24">
        <v>308</v>
      </c>
      <c r="E396" s="24">
        <v>114</v>
      </c>
      <c r="F396" s="24">
        <v>5</v>
      </c>
      <c r="G396" s="24">
        <v>1</v>
      </c>
      <c r="H396" s="24">
        <v>0</v>
      </c>
      <c r="I396" s="24">
        <v>13</v>
      </c>
      <c r="J396" s="24">
        <v>67</v>
      </c>
      <c r="K396" s="24">
        <v>31</v>
      </c>
      <c r="L396" s="24">
        <v>2</v>
      </c>
      <c r="M396" s="24">
        <v>0</v>
      </c>
      <c r="N396" s="24">
        <v>1</v>
      </c>
      <c r="O396" s="24">
        <v>1</v>
      </c>
      <c r="P396" s="24">
        <v>586</v>
      </c>
      <c r="Q396" s="4"/>
    </row>
    <row r="397" spans="1:17" ht="14.5" customHeight="1" x14ac:dyDescent="0.35">
      <c r="A397" s="395" t="s">
        <v>278</v>
      </c>
      <c r="B397" s="407"/>
      <c r="C397" s="407"/>
      <c r="D397" s="407"/>
      <c r="E397" s="407"/>
      <c r="F397" s="407"/>
      <c r="G397" s="407"/>
      <c r="H397" s="407"/>
      <c r="I397" s="407"/>
      <c r="J397" s="407"/>
      <c r="K397" s="407"/>
      <c r="L397" s="407"/>
      <c r="M397" s="407"/>
      <c r="N397" s="407"/>
      <c r="O397" s="407"/>
      <c r="P397" s="408"/>
      <c r="Q397" s="4"/>
    </row>
    <row r="398" spans="1:17" ht="14.5" customHeight="1" x14ac:dyDescent="0.35">
      <c r="A398" s="400" t="s">
        <v>268</v>
      </c>
      <c r="B398" s="409"/>
      <c r="C398" s="409"/>
      <c r="D398" s="409"/>
      <c r="E398" s="409"/>
      <c r="F398" s="409"/>
      <c r="G398" s="409"/>
      <c r="H398" s="409"/>
      <c r="I398" s="409"/>
      <c r="J398" s="409"/>
      <c r="K398" s="409"/>
      <c r="L398" s="409"/>
      <c r="M398" s="409"/>
      <c r="N398" s="409"/>
      <c r="O398" s="409"/>
      <c r="P398" s="410"/>
      <c r="Q398" s="4"/>
    </row>
    <row r="399" spans="1:17" ht="14.5" customHeight="1" x14ac:dyDescent="0.35">
      <c r="A399" s="16" t="s">
        <v>246</v>
      </c>
      <c r="B399" s="24">
        <v>0</v>
      </c>
      <c r="C399" s="24">
        <v>0</v>
      </c>
      <c r="D399" s="24">
        <v>0</v>
      </c>
      <c r="E399" s="24">
        <v>0</v>
      </c>
      <c r="F399" s="24">
        <v>0</v>
      </c>
      <c r="G399" s="24">
        <v>0</v>
      </c>
      <c r="H399" s="24">
        <v>0</v>
      </c>
      <c r="I399" s="24">
        <v>0</v>
      </c>
      <c r="J399" s="24">
        <v>0</v>
      </c>
      <c r="K399" s="24">
        <v>0</v>
      </c>
      <c r="L399" s="24">
        <v>0</v>
      </c>
      <c r="M399" s="24">
        <v>0</v>
      </c>
      <c r="N399" s="24">
        <v>0</v>
      </c>
      <c r="O399" s="24">
        <v>0</v>
      </c>
      <c r="P399" s="24">
        <v>0</v>
      </c>
      <c r="Q399" s="4"/>
    </row>
    <row r="400" spans="1:17" ht="14.5" customHeight="1" x14ac:dyDescent="0.35">
      <c r="A400" s="16" t="s">
        <v>247</v>
      </c>
      <c r="B400" s="24">
        <v>0</v>
      </c>
      <c r="C400" s="24">
        <v>0</v>
      </c>
      <c r="D400" s="24">
        <v>1</v>
      </c>
      <c r="E400" s="24">
        <v>0</v>
      </c>
      <c r="F400" s="24">
        <v>0</v>
      </c>
      <c r="G400" s="24">
        <v>0</v>
      </c>
      <c r="H400" s="24">
        <v>0</v>
      </c>
      <c r="I400" s="24">
        <v>0</v>
      </c>
      <c r="J400" s="24">
        <v>3</v>
      </c>
      <c r="K400" s="24">
        <v>0</v>
      </c>
      <c r="L400" s="24">
        <v>0</v>
      </c>
      <c r="M400" s="24">
        <v>0</v>
      </c>
      <c r="N400" s="24">
        <v>0</v>
      </c>
      <c r="O400" s="24">
        <v>0</v>
      </c>
      <c r="P400" s="24">
        <v>4</v>
      </c>
      <c r="Q400" s="4"/>
    </row>
    <row r="401" spans="1:17" ht="14.5" customHeight="1" x14ac:dyDescent="0.35">
      <c r="A401" s="16" t="s">
        <v>248</v>
      </c>
      <c r="B401" s="24">
        <v>0</v>
      </c>
      <c r="C401" s="24">
        <v>0</v>
      </c>
      <c r="D401" s="24">
        <v>6</v>
      </c>
      <c r="E401" s="24">
        <v>1</v>
      </c>
      <c r="F401" s="24">
        <v>0</v>
      </c>
      <c r="G401" s="24">
        <v>0</v>
      </c>
      <c r="H401" s="24">
        <v>0</v>
      </c>
      <c r="I401" s="24">
        <v>1</v>
      </c>
      <c r="J401" s="24">
        <v>2</v>
      </c>
      <c r="K401" s="24">
        <v>0</v>
      </c>
      <c r="L401" s="24">
        <v>0</v>
      </c>
      <c r="M401" s="24">
        <v>0</v>
      </c>
      <c r="N401" s="24">
        <v>0</v>
      </c>
      <c r="O401" s="24">
        <v>0</v>
      </c>
      <c r="P401" s="24">
        <v>10</v>
      </c>
      <c r="Q401" s="4"/>
    </row>
    <row r="402" spans="1:17" ht="14.5" customHeight="1" x14ac:dyDescent="0.35">
      <c r="A402" s="16" t="s">
        <v>249</v>
      </c>
      <c r="B402" s="24">
        <v>0</v>
      </c>
      <c r="C402" s="24">
        <v>0</v>
      </c>
      <c r="D402" s="24">
        <v>0</v>
      </c>
      <c r="E402" s="24">
        <v>0</v>
      </c>
      <c r="F402" s="24">
        <v>0</v>
      </c>
      <c r="G402" s="24">
        <v>0</v>
      </c>
      <c r="H402" s="24">
        <v>0</v>
      </c>
      <c r="I402" s="24">
        <v>0</v>
      </c>
      <c r="J402" s="24">
        <v>0</v>
      </c>
      <c r="K402" s="24">
        <v>0</v>
      </c>
      <c r="L402" s="24">
        <v>0</v>
      </c>
      <c r="M402" s="24">
        <v>0</v>
      </c>
      <c r="N402" s="24">
        <v>0</v>
      </c>
      <c r="O402" s="24">
        <v>0</v>
      </c>
      <c r="P402" s="24">
        <v>0</v>
      </c>
      <c r="Q402" s="4"/>
    </row>
    <row r="403" spans="1:17" ht="14.5" customHeight="1" x14ac:dyDescent="0.35">
      <c r="A403" s="16" t="s">
        <v>250</v>
      </c>
      <c r="B403" s="24">
        <v>0</v>
      </c>
      <c r="C403" s="24">
        <v>0</v>
      </c>
      <c r="D403" s="24">
        <v>0</v>
      </c>
      <c r="E403" s="24">
        <v>0</v>
      </c>
      <c r="F403" s="24">
        <v>0</v>
      </c>
      <c r="G403" s="24">
        <v>0</v>
      </c>
      <c r="H403" s="24">
        <v>0</v>
      </c>
      <c r="I403" s="24">
        <v>0</v>
      </c>
      <c r="J403" s="24">
        <v>0</v>
      </c>
      <c r="K403" s="24">
        <v>0</v>
      </c>
      <c r="L403" s="24">
        <v>0</v>
      </c>
      <c r="M403" s="24">
        <v>0</v>
      </c>
      <c r="N403" s="24">
        <v>0</v>
      </c>
      <c r="O403" s="24">
        <v>0</v>
      </c>
      <c r="P403" s="24">
        <v>0</v>
      </c>
      <c r="Q403" s="4"/>
    </row>
    <row r="404" spans="1:17" ht="14.5" customHeight="1" x14ac:dyDescent="0.35">
      <c r="A404" s="16" t="s">
        <v>251</v>
      </c>
      <c r="B404" s="24">
        <v>0</v>
      </c>
      <c r="C404" s="24">
        <v>0</v>
      </c>
      <c r="D404" s="24">
        <v>0</v>
      </c>
      <c r="E404" s="24">
        <v>0</v>
      </c>
      <c r="F404" s="24">
        <v>0</v>
      </c>
      <c r="G404" s="24">
        <v>0</v>
      </c>
      <c r="H404" s="24">
        <v>0</v>
      </c>
      <c r="I404" s="24">
        <v>0</v>
      </c>
      <c r="J404" s="24">
        <v>0</v>
      </c>
      <c r="K404" s="24">
        <v>0</v>
      </c>
      <c r="L404" s="24">
        <v>0</v>
      </c>
      <c r="M404" s="24">
        <v>0</v>
      </c>
      <c r="N404" s="24">
        <v>0</v>
      </c>
      <c r="O404" s="24">
        <v>0</v>
      </c>
      <c r="P404" s="24">
        <v>0</v>
      </c>
      <c r="Q404" s="4"/>
    </row>
    <row r="405" spans="1:17" ht="14.5" customHeight="1" x14ac:dyDescent="0.35">
      <c r="A405" s="16" t="s">
        <v>252</v>
      </c>
      <c r="B405" s="24">
        <v>0</v>
      </c>
      <c r="C405" s="24">
        <v>0</v>
      </c>
      <c r="D405" s="24">
        <v>5</v>
      </c>
      <c r="E405" s="24">
        <v>0</v>
      </c>
      <c r="F405" s="24">
        <v>0</v>
      </c>
      <c r="G405" s="24">
        <v>0</v>
      </c>
      <c r="H405" s="24">
        <v>0</v>
      </c>
      <c r="I405" s="24">
        <v>0</v>
      </c>
      <c r="J405" s="24">
        <v>0</v>
      </c>
      <c r="K405" s="24">
        <v>0</v>
      </c>
      <c r="L405" s="24">
        <v>0</v>
      </c>
      <c r="M405" s="24">
        <v>0</v>
      </c>
      <c r="N405" s="24">
        <v>0</v>
      </c>
      <c r="O405" s="24">
        <v>0</v>
      </c>
      <c r="P405" s="24">
        <v>5</v>
      </c>
      <c r="Q405" s="4"/>
    </row>
    <row r="406" spans="1:17" ht="14.5" customHeight="1" x14ac:dyDescent="0.35">
      <c r="A406" s="16" t="s">
        <v>253</v>
      </c>
      <c r="B406" s="24">
        <v>2</v>
      </c>
      <c r="C406" s="24">
        <v>0</v>
      </c>
      <c r="D406" s="24">
        <v>11</v>
      </c>
      <c r="E406" s="24">
        <v>6</v>
      </c>
      <c r="F406" s="24">
        <v>1</v>
      </c>
      <c r="G406" s="24">
        <v>0</v>
      </c>
      <c r="H406" s="24">
        <v>0</v>
      </c>
      <c r="I406" s="24">
        <v>1</v>
      </c>
      <c r="J406" s="24">
        <v>1</v>
      </c>
      <c r="K406" s="24">
        <v>2</v>
      </c>
      <c r="L406" s="24">
        <v>0</v>
      </c>
      <c r="M406" s="24">
        <v>0</v>
      </c>
      <c r="N406" s="24">
        <v>0</v>
      </c>
      <c r="O406" s="24">
        <v>0</v>
      </c>
      <c r="P406" s="24">
        <v>24</v>
      </c>
      <c r="Q406" s="4"/>
    </row>
    <row r="407" spans="1:17" ht="14.5" customHeight="1" x14ac:dyDescent="0.35">
      <c r="A407" s="16" t="s">
        <v>254</v>
      </c>
      <c r="B407" s="24">
        <v>0</v>
      </c>
      <c r="C407" s="24">
        <v>0</v>
      </c>
      <c r="D407" s="24">
        <v>0</v>
      </c>
      <c r="E407" s="24">
        <v>0</v>
      </c>
      <c r="F407" s="24">
        <v>0</v>
      </c>
      <c r="G407" s="24">
        <v>0</v>
      </c>
      <c r="H407" s="24">
        <v>0</v>
      </c>
      <c r="I407" s="24">
        <v>0</v>
      </c>
      <c r="J407" s="24">
        <v>0</v>
      </c>
      <c r="K407" s="24">
        <v>0</v>
      </c>
      <c r="L407" s="24">
        <v>0</v>
      </c>
      <c r="M407" s="24">
        <v>0</v>
      </c>
      <c r="N407" s="24">
        <v>0</v>
      </c>
      <c r="O407" s="24">
        <v>0</v>
      </c>
      <c r="P407" s="24">
        <v>0</v>
      </c>
      <c r="Q407" s="4"/>
    </row>
    <row r="408" spans="1:17" ht="14.5" customHeight="1" x14ac:dyDescent="0.35">
      <c r="A408" s="16" t="s">
        <v>255</v>
      </c>
      <c r="B408" s="24">
        <v>0</v>
      </c>
      <c r="C408" s="24">
        <v>0</v>
      </c>
      <c r="D408" s="24">
        <v>0</v>
      </c>
      <c r="E408" s="24">
        <v>0</v>
      </c>
      <c r="F408" s="24">
        <v>0</v>
      </c>
      <c r="G408" s="24">
        <v>0</v>
      </c>
      <c r="H408" s="24">
        <v>0</v>
      </c>
      <c r="I408" s="24">
        <v>0</v>
      </c>
      <c r="J408" s="24">
        <v>0</v>
      </c>
      <c r="K408" s="24">
        <v>0</v>
      </c>
      <c r="L408" s="24">
        <v>0</v>
      </c>
      <c r="M408" s="24">
        <v>0</v>
      </c>
      <c r="N408" s="24">
        <v>0</v>
      </c>
      <c r="O408" s="24">
        <v>0</v>
      </c>
      <c r="P408" s="24">
        <v>0</v>
      </c>
      <c r="Q408" s="4"/>
    </row>
    <row r="409" spans="1:17" ht="14.5" customHeight="1" x14ac:dyDescent="0.35">
      <c r="A409" s="405" t="s">
        <v>257</v>
      </c>
      <c r="B409" s="209">
        <v>2</v>
      </c>
      <c r="C409" s="209">
        <v>0</v>
      </c>
      <c r="D409" s="209">
        <v>23</v>
      </c>
      <c r="E409" s="209">
        <v>7</v>
      </c>
      <c r="F409" s="209">
        <v>1</v>
      </c>
      <c r="G409" s="209">
        <v>0</v>
      </c>
      <c r="H409" s="209">
        <v>0</v>
      </c>
      <c r="I409" s="209">
        <v>2</v>
      </c>
      <c r="J409" s="209">
        <v>6</v>
      </c>
      <c r="K409" s="209">
        <v>2</v>
      </c>
      <c r="L409" s="209">
        <v>0</v>
      </c>
      <c r="M409" s="209">
        <v>0</v>
      </c>
      <c r="N409" s="209">
        <v>0</v>
      </c>
      <c r="O409" s="209">
        <v>0</v>
      </c>
      <c r="P409" s="209">
        <v>43</v>
      </c>
      <c r="Q409" s="4"/>
    </row>
    <row r="410" spans="1:17" ht="14.5" customHeight="1" x14ac:dyDescent="0.35">
      <c r="A410" s="406" t="s">
        <v>277</v>
      </c>
      <c r="B410" s="24">
        <v>3</v>
      </c>
      <c r="C410" s="24">
        <v>0</v>
      </c>
      <c r="D410" s="24">
        <v>24</v>
      </c>
      <c r="E410" s="24">
        <v>9</v>
      </c>
      <c r="F410" s="24">
        <v>1</v>
      </c>
      <c r="G410" s="24">
        <v>0</v>
      </c>
      <c r="H410" s="24">
        <v>0</v>
      </c>
      <c r="I410" s="24">
        <v>2</v>
      </c>
      <c r="J410" s="24">
        <v>6</v>
      </c>
      <c r="K410" s="24">
        <v>2</v>
      </c>
      <c r="L410" s="24">
        <v>0</v>
      </c>
      <c r="M410" s="24">
        <v>0</v>
      </c>
      <c r="N410" s="24">
        <v>0</v>
      </c>
      <c r="O410" s="24">
        <v>0</v>
      </c>
      <c r="P410" s="24">
        <v>47</v>
      </c>
      <c r="Q410" s="4"/>
    </row>
    <row r="411" spans="1:17" ht="14.5" customHeight="1" x14ac:dyDescent="0.35">
      <c r="A411" s="395" t="s">
        <v>278</v>
      </c>
      <c r="B411" s="407"/>
      <c r="C411" s="407"/>
      <c r="D411" s="407"/>
      <c r="E411" s="407"/>
      <c r="F411" s="407"/>
      <c r="G411" s="407"/>
      <c r="H411" s="407"/>
      <c r="I411" s="407"/>
      <c r="J411" s="407"/>
      <c r="K411" s="407"/>
      <c r="L411" s="407"/>
      <c r="M411" s="407"/>
      <c r="N411" s="407"/>
      <c r="O411" s="407"/>
      <c r="P411" s="408"/>
      <c r="Q411" s="4"/>
    </row>
    <row r="412" spans="1:17" ht="14.5" customHeight="1" x14ac:dyDescent="0.35">
      <c r="A412" s="400" t="s">
        <v>281</v>
      </c>
      <c r="B412" s="409"/>
      <c r="C412" s="409"/>
      <c r="D412" s="409"/>
      <c r="E412" s="409"/>
      <c r="F412" s="409"/>
      <c r="G412" s="409"/>
      <c r="H412" s="409"/>
      <c r="I412" s="409"/>
      <c r="J412" s="409"/>
      <c r="K412" s="409"/>
      <c r="L412" s="409"/>
      <c r="M412" s="409"/>
      <c r="N412" s="409"/>
      <c r="O412" s="409"/>
      <c r="P412" s="410"/>
      <c r="Q412" s="4"/>
    </row>
    <row r="413" spans="1:17" ht="14.5" customHeight="1" x14ac:dyDescent="0.35">
      <c r="A413" s="16" t="s">
        <v>246</v>
      </c>
      <c r="B413" s="24">
        <v>0</v>
      </c>
      <c r="C413" s="24">
        <v>0</v>
      </c>
      <c r="D413" s="24">
        <v>0</v>
      </c>
      <c r="E413" s="24">
        <v>0</v>
      </c>
      <c r="F413" s="24">
        <v>0</v>
      </c>
      <c r="G413" s="24">
        <v>0</v>
      </c>
      <c r="H413" s="24">
        <v>0</v>
      </c>
      <c r="I413" s="24">
        <v>0</v>
      </c>
      <c r="J413" s="24">
        <v>0</v>
      </c>
      <c r="K413" s="24">
        <v>0</v>
      </c>
      <c r="L413" s="24">
        <v>0</v>
      </c>
      <c r="M413" s="24">
        <v>0</v>
      </c>
      <c r="N413" s="24">
        <v>0</v>
      </c>
      <c r="O413" s="24">
        <v>0</v>
      </c>
      <c r="P413" s="24">
        <v>0</v>
      </c>
      <c r="Q413" s="4"/>
    </row>
    <row r="414" spans="1:17" ht="14.5" customHeight="1" x14ac:dyDescent="0.35">
      <c r="A414" s="16" t="s">
        <v>247</v>
      </c>
      <c r="B414" s="24">
        <v>0</v>
      </c>
      <c r="C414" s="24">
        <v>0</v>
      </c>
      <c r="D414" s="24">
        <v>4</v>
      </c>
      <c r="E414" s="24">
        <v>0</v>
      </c>
      <c r="F414" s="24">
        <v>0</v>
      </c>
      <c r="G414" s="24">
        <v>0</v>
      </c>
      <c r="H414" s="24">
        <v>0</v>
      </c>
      <c r="I414" s="24">
        <v>0</v>
      </c>
      <c r="J414" s="24">
        <v>2</v>
      </c>
      <c r="K414" s="24">
        <v>0</v>
      </c>
      <c r="L414" s="24">
        <v>0</v>
      </c>
      <c r="M414" s="24">
        <v>0</v>
      </c>
      <c r="N414" s="24">
        <v>0</v>
      </c>
      <c r="O414" s="24">
        <v>0</v>
      </c>
      <c r="P414" s="24">
        <v>6</v>
      </c>
      <c r="Q414" s="4"/>
    </row>
    <row r="415" spans="1:17" ht="14.5" customHeight="1" x14ac:dyDescent="0.35">
      <c r="A415" s="16" t="s">
        <v>248</v>
      </c>
      <c r="B415" s="24">
        <v>0</v>
      </c>
      <c r="C415" s="24">
        <v>0</v>
      </c>
      <c r="D415" s="24">
        <v>2</v>
      </c>
      <c r="E415" s="24">
        <v>0</v>
      </c>
      <c r="F415" s="24">
        <v>0</v>
      </c>
      <c r="G415" s="24">
        <v>0</v>
      </c>
      <c r="H415" s="24">
        <v>0</v>
      </c>
      <c r="I415" s="24">
        <v>0</v>
      </c>
      <c r="J415" s="24">
        <v>2</v>
      </c>
      <c r="K415" s="24">
        <v>0</v>
      </c>
      <c r="L415" s="24">
        <v>0</v>
      </c>
      <c r="M415" s="24">
        <v>0</v>
      </c>
      <c r="N415" s="24">
        <v>0</v>
      </c>
      <c r="O415" s="24">
        <v>0</v>
      </c>
      <c r="P415" s="24">
        <v>4</v>
      </c>
      <c r="Q415" s="4"/>
    </row>
    <row r="416" spans="1:17" ht="14.5" customHeight="1" x14ac:dyDescent="0.35">
      <c r="A416" s="16" t="s">
        <v>249</v>
      </c>
      <c r="B416" s="24">
        <v>0</v>
      </c>
      <c r="C416" s="24">
        <v>0</v>
      </c>
      <c r="D416" s="24">
        <v>2</v>
      </c>
      <c r="E416" s="24">
        <v>0</v>
      </c>
      <c r="F416" s="24">
        <v>0</v>
      </c>
      <c r="G416" s="24">
        <v>0</v>
      </c>
      <c r="H416" s="24">
        <v>0</v>
      </c>
      <c r="I416" s="24">
        <v>0</v>
      </c>
      <c r="J416" s="24">
        <v>0</v>
      </c>
      <c r="K416" s="24">
        <v>0</v>
      </c>
      <c r="L416" s="24">
        <v>0</v>
      </c>
      <c r="M416" s="24">
        <v>0</v>
      </c>
      <c r="N416" s="24">
        <v>0</v>
      </c>
      <c r="O416" s="24">
        <v>0</v>
      </c>
      <c r="P416" s="24">
        <v>2</v>
      </c>
      <c r="Q416" s="4"/>
    </row>
    <row r="417" spans="1:17" ht="14.5" customHeight="1" x14ac:dyDescent="0.35">
      <c r="A417" s="16" t="s">
        <v>250</v>
      </c>
      <c r="B417" s="24">
        <v>0</v>
      </c>
      <c r="C417" s="24">
        <v>0</v>
      </c>
      <c r="D417" s="24">
        <v>13</v>
      </c>
      <c r="E417" s="24">
        <v>0</v>
      </c>
      <c r="F417" s="24">
        <v>0</v>
      </c>
      <c r="G417" s="24">
        <v>0</v>
      </c>
      <c r="H417" s="24">
        <v>0</v>
      </c>
      <c r="I417" s="24">
        <v>0</v>
      </c>
      <c r="J417" s="24">
        <v>8</v>
      </c>
      <c r="K417" s="24">
        <v>0</v>
      </c>
      <c r="L417" s="24">
        <v>0</v>
      </c>
      <c r="M417" s="24">
        <v>0</v>
      </c>
      <c r="N417" s="24">
        <v>0</v>
      </c>
      <c r="O417" s="24">
        <v>2</v>
      </c>
      <c r="P417" s="24">
        <v>23</v>
      </c>
      <c r="Q417" s="4"/>
    </row>
    <row r="418" spans="1:17" ht="14.5" customHeight="1" x14ac:dyDescent="0.35">
      <c r="A418" s="16" t="s">
        <v>251</v>
      </c>
      <c r="B418" s="24">
        <v>0</v>
      </c>
      <c r="C418" s="24">
        <v>0</v>
      </c>
      <c r="D418" s="24">
        <v>3</v>
      </c>
      <c r="E418" s="24">
        <v>0</v>
      </c>
      <c r="F418" s="24">
        <v>0</v>
      </c>
      <c r="G418" s="24">
        <v>0</v>
      </c>
      <c r="H418" s="24">
        <v>0</v>
      </c>
      <c r="I418" s="24">
        <v>0</v>
      </c>
      <c r="J418" s="24">
        <v>0</v>
      </c>
      <c r="K418" s="24">
        <v>0</v>
      </c>
      <c r="L418" s="24">
        <v>0</v>
      </c>
      <c r="M418" s="24">
        <v>0</v>
      </c>
      <c r="N418" s="24">
        <v>0</v>
      </c>
      <c r="O418" s="24">
        <v>0</v>
      </c>
      <c r="P418" s="24">
        <v>3</v>
      </c>
      <c r="Q418" s="4"/>
    </row>
    <row r="419" spans="1:17" ht="14.5" customHeight="1" x14ac:dyDescent="0.35">
      <c r="A419" s="16" t="s">
        <v>252</v>
      </c>
      <c r="B419" s="24">
        <v>0</v>
      </c>
      <c r="C419" s="24">
        <v>0</v>
      </c>
      <c r="D419" s="24">
        <v>0</v>
      </c>
      <c r="E419" s="24">
        <v>0</v>
      </c>
      <c r="F419" s="24">
        <v>0</v>
      </c>
      <c r="G419" s="24">
        <v>0</v>
      </c>
      <c r="H419" s="24">
        <v>0</v>
      </c>
      <c r="I419" s="24">
        <v>0</v>
      </c>
      <c r="J419" s="24">
        <v>0</v>
      </c>
      <c r="K419" s="24">
        <v>0</v>
      </c>
      <c r="L419" s="24">
        <v>0</v>
      </c>
      <c r="M419" s="24">
        <v>0</v>
      </c>
      <c r="N419" s="24">
        <v>0</v>
      </c>
      <c r="O419" s="24">
        <v>0</v>
      </c>
      <c r="P419" s="24">
        <v>0</v>
      </c>
      <c r="Q419" s="4"/>
    </row>
    <row r="420" spans="1:17" ht="14.5" customHeight="1" x14ac:dyDescent="0.35">
      <c r="A420" s="16" t="s">
        <v>253</v>
      </c>
      <c r="B420" s="24">
        <v>0</v>
      </c>
      <c r="C420" s="24">
        <v>0</v>
      </c>
      <c r="D420" s="24">
        <v>1</v>
      </c>
      <c r="E420" s="24">
        <v>0</v>
      </c>
      <c r="F420" s="24">
        <v>0</v>
      </c>
      <c r="G420" s="24">
        <v>0</v>
      </c>
      <c r="H420" s="24">
        <v>0</v>
      </c>
      <c r="I420" s="24">
        <v>0</v>
      </c>
      <c r="J420" s="24">
        <v>0</v>
      </c>
      <c r="K420" s="24">
        <v>0</v>
      </c>
      <c r="L420" s="24">
        <v>0</v>
      </c>
      <c r="M420" s="24">
        <v>0</v>
      </c>
      <c r="N420" s="24">
        <v>0</v>
      </c>
      <c r="O420" s="24">
        <v>0</v>
      </c>
      <c r="P420" s="24">
        <v>1</v>
      </c>
      <c r="Q420" s="4"/>
    </row>
    <row r="421" spans="1:17" ht="14.5" customHeight="1" x14ac:dyDescent="0.35">
      <c r="A421" s="16" t="s">
        <v>254</v>
      </c>
      <c r="B421" s="24">
        <v>0</v>
      </c>
      <c r="C421" s="24">
        <v>0</v>
      </c>
      <c r="D421" s="24">
        <v>3</v>
      </c>
      <c r="E421" s="24">
        <v>1</v>
      </c>
      <c r="F421" s="24">
        <v>0</v>
      </c>
      <c r="G421" s="24">
        <v>0</v>
      </c>
      <c r="H421" s="24">
        <v>0</v>
      </c>
      <c r="I421" s="24">
        <v>0</v>
      </c>
      <c r="J421" s="24">
        <v>0</v>
      </c>
      <c r="K421" s="24">
        <v>0</v>
      </c>
      <c r="L421" s="24">
        <v>0</v>
      </c>
      <c r="M421" s="24">
        <v>0</v>
      </c>
      <c r="N421" s="24">
        <v>0</v>
      </c>
      <c r="O421" s="24">
        <v>0</v>
      </c>
      <c r="P421" s="24">
        <v>4</v>
      </c>
      <c r="Q421" s="4"/>
    </row>
    <row r="422" spans="1:17" ht="14.5" customHeight="1" x14ac:dyDescent="0.35">
      <c r="A422" s="16" t="s">
        <v>255</v>
      </c>
      <c r="B422" s="24">
        <v>0</v>
      </c>
      <c r="C422" s="24">
        <v>0</v>
      </c>
      <c r="D422" s="24">
        <v>9</v>
      </c>
      <c r="E422" s="24">
        <v>4</v>
      </c>
      <c r="F422" s="24">
        <v>0</v>
      </c>
      <c r="G422" s="24">
        <v>0</v>
      </c>
      <c r="H422" s="24">
        <v>0</v>
      </c>
      <c r="I422" s="24">
        <v>2</v>
      </c>
      <c r="J422" s="24">
        <v>1</v>
      </c>
      <c r="K422" s="24">
        <v>2</v>
      </c>
      <c r="L422" s="24">
        <v>0</v>
      </c>
      <c r="M422" s="24">
        <v>0</v>
      </c>
      <c r="N422" s="24">
        <v>0</v>
      </c>
      <c r="O422" s="24">
        <v>0</v>
      </c>
      <c r="P422" s="24">
        <v>18</v>
      </c>
      <c r="Q422" s="4"/>
    </row>
    <row r="423" spans="1:17" ht="14.5" customHeight="1" x14ac:dyDescent="0.35">
      <c r="A423" s="405" t="s">
        <v>257</v>
      </c>
      <c r="B423" s="209">
        <v>0</v>
      </c>
      <c r="C423" s="209">
        <v>0</v>
      </c>
      <c r="D423" s="209">
        <v>37</v>
      </c>
      <c r="E423" s="209">
        <v>5</v>
      </c>
      <c r="F423" s="209">
        <v>0</v>
      </c>
      <c r="G423" s="209">
        <v>0</v>
      </c>
      <c r="H423" s="209">
        <v>0</v>
      </c>
      <c r="I423" s="209">
        <v>2</v>
      </c>
      <c r="J423" s="209">
        <v>13</v>
      </c>
      <c r="K423" s="209">
        <v>2</v>
      </c>
      <c r="L423" s="209">
        <v>0</v>
      </c>
      <c r="M423" s="209">
        <v>0</v>
      </c>
      <c r="N423" s="209">
        <v>0</v>
      </c>
      <c r="O423" s="209">
        <v>2</v>
      </c>
      <c r="P423" s="209">
        <v>61</v>
      </c>
      <c r="Q423" s="4"/>
    </row>
    <row r="424" spans="1:17" ht="14.5" customHeight="1" x14ac:dyDescent="0.35">
      <c r="A424" s="406" t="s">
        <v>277</v>
      </c>
      <c r="B424" s="24">
        <v>0</v>
      </c>
      <c r="C424" s="24">
        <v>0</v>
      </c>
      <c r="D424" s="24">
        <v>0</v>
      </c>
      <c r="E424" s="24">
        <v>0</v>
      </c>
      <c r="F424" s="24">
        <v>0</v>
      </c>
      <c r="G424" s="24">
        <v>0</v>
      </c>
      <c r="H424" s="24">
        <v>0</v>
      </c>
      <c r="I424" s="24">
        <v>0</v>
      </c>
      <c r="J424" s="24">
        <v>0</v>
      </c>
      <c r="K424" s="24">
        <v>0</v>
      </c>
      <c r="L424" s="24">
        <v>0</v>
      </c>
      <c r="M424" s="24">
        <v>0</v>
      </c>
      <c r="N424" s="24">
        <v>0</v>
      </c>
      <c r="O424" s="24">
        <v>0</v>
      </c>
      <c r="P424" s="24">
        <v>0</v>
      </c>
      <c r="Q424" s="4"/>
    </row>
    <row r="425" spans="1:17" ht="14.5" customHeight="1" x14ac:dyDescent="0.35">
      <c r="A425" s="395" t="s">
        <v>278</v>
      </c>
      <c r="B425" s="407"/>
      <c r="C425" s="407"/>
      <c r="D425" s="407"/>
      <c r="E425" s="407"/>
      <c r="F425" s="407"/>
      <c r="G425" s="407"/>
      <c r="H425" s="407"/>
      <c r="I425" s="407"/>
      <c r="J425" s="407"/>
      <c r="K425" s="407"/>
      <c r="L425" s="407"/>
      <c r="M425" s="407"/>
      <c r="N425" s="407"/>
      <c r="O425" s="407"/>
      <c r="P425" s="408"/>
      <c r="Q425" s="4"/>
    </row>
    <row r="426" spans="1:17" ht="14.5" customHeight="1" x14ac:dyDescent="0.35">
      <c r="A426" s="400" t="s">
        <v>269</v>
      </c>
      <c r="B426" s="409"/>
      <c r="C426" s="409"/>
      <c r="D426" s="409"/>
      <c r="E426" s="409"/>
      <c r="F426" s="409"/>
      <c r="G426" s="409"/>
      <c r="H426" s="409"/>
      <c r="I426" s="409"/>
      <c r="J426" s="409"/>
      <c r="K426" s="409"/>
      <c r="L426" s="409"/>
      <c r="M426" s="409"/>
      <c r="N426" s="409"/>
      <c r="O426" s="409"/>
      <c r="P426" s="410"/>
      <c r="Q426" s="4"/>
    </row>
    <row r="427" spans="1:17" ht="14.5" customHeight="1" x14ac:dyDescent="0.35">
      <c r="A427" s="16" t="s">
        <v>246</v>
      </c>
      <c r="B427" s="24">
        <v>0</v>
      </c>
      <c r="C427" s="24">
        <v>0</v>
      </c>
      <c r="D427" s="24">
        <v>2</v>
      </c>
      <c r="E427" s="24">
        <v>0</v>
      </c>
      <c r="F427" s="24">
        <v>0</v>
      </c>
      <c r="G427" s="24">
        <v>0</v>
      </c>
      <c r="H427" s="24">
        <v>0</v>
      </c>
      <c r="I427" s="24">
        <v>0</v>
      </c>
      <c r="J427" s="24">
        <v>0</v>
      </c>
      <c r="K427" s="24">
        <v>0</v>
      </c>
      <c r="L427" s="24">
        <v>0</v>
      </c>
      <c r="M427" s="24">
        <v>0</v>
      </c>
      <c r="N427" s="24">
        <v>0</v>
      </c>
      <c r="O427" s="24">
        <v>0</v>
      </c>
      <c r="P427" s="24">
        <v>2</v>
      </c>
      <c r="Q427" s="4"/>
    </row>
    <row r="428" spans="1:17" ht="14.5" customHeight="1" x14ac:dyDescent="0.35">
      <c r="A428" s="16" t="s">
        <v>247</v>
      </c>
      <c r="B428" s="24">
        <v>0</v>
      </c>
      <c r="C428" s="24">
        <v>0</v>
      </c>
      <c r="D428" s="24">
        <v>12</v>
      </c>
      <c r="E428" s="24">
        <v>0</v>
      </c>
      <c r="F428" s="24">
        <v>0</v>
      </c>
      <c r="G428" s="24">
        <v>0</v>
      </c>
      <c r="H428" s="24">
        <v>0</v>
      </c>
      <c r="I428" s="24">
        <v>0</v>
      </c>
      <c r="J428" s="24">
        <v>5</v>
      </c>
      <c r="K428" s="24">
        <v>1</v>
      </c>
      <c r="L428" s="24">
        <v>0</v>
      </c>
      <c r="M428" s="24">
        <v>0</v>
      </c>
      <c r="N428" s="24">
        <v>0</v>
      </c>
      <c r="O428" s="24">
        <v>0</v>
      </c>
      <c r="P428" s="24">
        <v>18</v>
      </c>
      <c r="Q428" s="4"/>
    </row>
    <row r="429" spans="1:17" ht="14.5" customHeight="1" x14ac:dyDescent="0.35">
      <c r="A429" s="16" t="s">
        <v>248</v>
      </c>
      <c r="B429" s="24">
        <v>2</v>
      </c>
      <c r="C429" s="24">
        <v>0</v>
      </c>
      <c r="D429" s="24">
        <v>20</v>
      </c>
      <c r="E429" s="24">
        <v>1</v>
      </c>
      <c r="F429" s="24">
        <v>0</v>
      </c>
      <c r="G429" s="24">
        <v>0</v>
      </c>
      <c r="H429" s="24">
        <v>1</v>
      </c>
      <c r="I429" s="24">
        <v>0</v>
      </c>
      <c r="J429" s="24">
        <v>7</v>
      </c>
      <c r="K429" s="24">
        <v>0</v>
      </c>
      <c r="L429" s="24">
        <v>1</v>
      </c>
      <c r="M429" s="24">
        <v>0</v>
      </c>
      <c r="N429" s="24">
        <v>0</v>
      </c>
      <c r="O429" s="24">
        <v>0</v>
      </c>
      <c r="P429" s="24">
        <v>32</v>
      </c>
      <c r="Q429" s="4"/>
    </row>
    <row r="430" spans="1:17" ht="14.5" customHeight="1" x14ac:dyDescent="0.35">
      <c r="A430" s="16" t="s">
        <v>249</v>
      </c>
      <c r="B430" s="24">
        <v>3</v>
      </c>
      <c r="C430" s="24">
        <v>0</v>
      </c>
      <c r="D430" s="24">
        <v>12</v>
      </c>
      <c r="E430" s="24">
        <v>0</v>
      </c>
      <c r="F430" s="24">
        <v>0</v>
      </c>
      <c r="G430" s="24">
        <v>0</v>
      </c>
      <c r="H430" s="24">
        <v>0</v>
      </c>
      <c r="I430" s="24">
        <v>1</v>
      </c>
      <c r="J430" s="24">
        <v>0</v>
      </c>
      <c r="K430" s="24">
        <v>0</v>
      </c>
      <c r="L430" s="24">
        <v>0</v>
      </c>
      <c r="M430" s="24">
        <v>0</v>
      </c>
      <c r="N430" s="24">
        <v>0</v>
      </c>
      <c r="O430" s="24">
        <v>0</v>
      </c>
      <c r="P430" s="24">
        <v>16</v>
      </c>
      <c r="Q430" s="4"/>
    </row>
    <row r="431" spans="1:17" ht="14.5" customHeight="1" x14ac:dyDescent="0.35">
      <c r="A431" s="16" t="s">
        <v>250</v>
      </c>
      <c r="B431" s="24">
        <v>0</v>
      </c>
      <c r="C431" s="24">
        <v>0</v>
      </c>
      <c r="D431" s="24">
        <v>0</v>
      </c>
      <c r="E431" s="24">
        <v>0</v>
      </c>
      <c r="F431" s="24">
        <v>0</v>
      </c>
      <c r="G431" s="24">
        <v>0</v>
      </c>
      <c r="H431" s="24">
        <v>0</v>
      </c>
      <c r="I431" s="24">
        <v>0</v>
      </c>
      <c r="J431" s="24">
        <v>1</v>
      </c>
      <c r="K431" s="24">
        <v>0</v>
      </c>
      <c r="L431" s="24">
        <v>0</v>
      </c>
      <c r="M431" s="24">
        <v>0</v>
      </c>
      <c r="N431" s="24">
        <v>0</v>
      </c>
      <c r="O431" s="24">
        <v>0</v>
      </c>
      <c r="P431" s="24">
        <v>1</v>
      </c>
      <c r="Q431" s="4"/>
    </row>
    <row r="432" spans="1:17" ht="14.5" customHeight="1" x14ac:dyDescent="0.35">
      <c r="A432" s="16" t="s">
        <v>251</v>
      </c>
      <c r="B432" s="24">
        <v>0</v>
      </c>
      <c r="C432" s="24">
        <v>0</v>
      </c>
      <c r="D432" s="24">
        <v>5</v>
      </c>
      <c r="E432" s="24">
        <v>0</v>
      </c>
      <c r="F432" s="24">
        <v>1</v>
      </c>
      <c r="G432" s="24">
        <v>0</v>
      </c>
      <c r="H432" s="24">
        <v>0</v>
      </c>
      <c r="I432" s="24">
        <v>0</v>
      </c>
      <c r="J432" s="24">
        <v>6</v>
      </c>
      <c r="K432" s="24">
        <v>1</v>
      </c>
      <c r="L432" s="24">
        <v>0</v>
      </c>
      <c r="M432" s="24">
        <v>0</v>
      </c>
      <c r="N432" s="24">
        <v>1</v>
      </c>
      <c r="O432" s="24">
        <v>0</v>
      </c>
      <c r="P432" s="24">
        <v>14</v>
      </c>
      <c r="Q432" s="4"/>
    </row>
    <row r="433" spans="1:17" ht="14.5" customHeight="1" x14ac:dyDescent="0.35">
      <c r="A433" s="16" t="s">
        <v>252</v>
      </c>
      <c r="B433" s="24">
        <v>1</v>
      </c>
      <c r="C433" s="24">
        <v>0</v>
      </c>
      <c r="D433" s="24">
        <v>13</v>
      </c>
      <c r="E433" s="24">
        <v>0</v>
      </c>
      <c r="F433" s="24">
        <v>0</v>
      </c>
      <c r="G433" s="24">
        <v>0</v>
      </c>
      <c r="H433" s="24">
        <v>0</v>
      </c>
      <c r="I433" s="24">
        <v>0</v>
      </c>
      <c r="J433" s="24">
        <v>0</v>
      </c>
      <c r="K433" s="24">
        <v>0</v>
      </c>
      <c r="L433" s="24">
        <v>0</v>
      </c>
      <c r="M433" s="24">
        <v>0</v>
      </c>
      <c r="N433" s="24">
        <v>0</v>
      </c>
      <c r="O433" s="24">
        <v>0</v>
      </c>
      <c r="P433" s="24">
        <v>14</v>
      </c>
      <c r="Q433" s="4"/>
    </row>
    <row r="434" spans="1:17" ht="14.5" customHeight="1" x14ac:dyDescent="0.35">
      <c r="A434" s="16" t="s">
        <v>253</v>
      </c>
      <c r="B434" s="24">
        <v>3</v>
      </c>
      <c r="C434" s="24">
        <v>1</v>
      </c>
      <c r="D434" s="24">
        <v>40</v>
      </c>
      <c r="E434" s="24">
        <v>0</v>
      </c>
      <c r="F434" s="24">
        <v>2</v>
      </c>
      <c r="G434" s="24">
        <v>0</v>
      </c>
      <c r="H434" s="24">
        <v>0</v>
      </c>
      <c r="I434" s="24">
        <v>0</v>
      </c>
      <c r="J434" s="24">
        <v>2</v>
      </c>
      <c r="K434" s="24">
        <v>0</v>
      </c>
      <c r="L434" s="24">
        <v>0</v>
      </c>
      <c r="M434" s="24">
        <v>1</v>
      </c>
      <c r="N434" s="24">
        <v>0</v>
      </c>
      <c r="O434" s="24">
        <v>0</v>
      </c>
      <c r="P434" s="24">
        <v>49</v>
      </c>
      <c r="Q434" s="4"/>
    </row>
    <row r="435" spans="1:17" ht="14.5" customHeight="1" x14ac:dyDescent="0.35">
      <c r="A435" s="16" t="s">
        <v>254</v>
      </c>
      <c r="B435" s="24">
        <v>1</v>
      </c>
      <c r="C435" s="24">
        <v>0</v>
      </c>
      <c r="D435" s="24">
        <v>1</v>
      </c>
      <c r="E435" s="24">
        <v>0</v>
      </c>
      <c r="F435" s="24">
        <v>0</v>
      </c>
      <c r="G435" s="24">
        <v>0</v>
      </c>
      <c r="H435" s="24">
        <v>0</v>
      </c>
      <c r="I435" s="24">
        <v>0</v>
      </c>
      <c r="J435" s="24">
        <v>0</v>
      </c>
      <c r="K435" s="24">
        <v>0</v>
      </c>
      <c r="L435" s="24">
        <v>0</v>
      </c>
      <c r="M435" s="24">
        <v>0</v>
      </c>
      <c r="N435" s="24">
        <v>0</v>
      </c>
      <c r="O435" s="24">
        <v>0</v>
      </c>
      <c r="P435" s="24">
        <v>2</v>
      </c>
      <c r="Q435" s="4"/>
    </row>
    <row r="436" spans="1:17" ht="14.5" customHeight="1" x14ac:dyDescent="0.35">
      <c r="A436" s="16" t="s">
        <v>255</v>
      </c>
      <c r="B436" s="24">
        <v>0</v>
      </c>
      <c r="C436" s="24">
        <v>0</v>
      </c>
      <c r="D436" s="24">
        <v>0</v>
      </c>
      <c r="E436" s="24">
        <v>0</v>
      </c>
      <c r="F436" s="24">
        <v>0</v>
      </c>
      <c r="G436" s="24">
        <v>0</v>
      </c>
      <c r="H436" s="24">
        <v>0</v>
      </c>
      <c r="I436" s="24">
        <v>0</v>
      </c>
      <c r="J436" s="24">
        <v>0</v>
      </c>
      <c r="K436" s="24">
        <v>0</v>
      </c>
      <c r="L436" s="24">
        <v>0</v>
      </c>
      <c r="M436" s="24">
        <v>0</v>
      </c>
      <c r="N436" s="24">
        <v>0</v>
      </c>
      <c r="O436" s="24">
        <v>0</v>
      </c>
      <c r="P436" s="24">
        <v>0</v>
      </c>
      <c r="Q436" s="4"/>
    </row>
    <row r="437" spans="1:17" ht="14.5" customHeight="1" x14ac:dyDescent="0.35">
      <c r="A437" s="405" t="s">
        <v>257</v>
      </c>
      <c r="B437" s="209">
        <v>10</v>
      </c>
      <c r="C437" s="209">
        <v>1</v>
      </c>
      <c r="D437" s="209">
        <v>105</v>
      </c>
      <c r="E437" s="209">
        <v>1</v>
      </c>
      <c r="F437" s="209">
        <v>3</v>
      </c>
      <c r="G437" s="209">
        <v>0</v>
      </c>
      <c r="H437" s="209">
        <v>1</v>
      </c>
      <c r="I437" s="209">
        <v>1</v>
      </c>
      <c r="J437" s="209">
        <v>21</v>
      </c>
      <c r="K437" s="209">
        <v>2</v>
      </c>
      <c r="L437" s="209">
        <v>1</v>
      </c>
      <c r="M437" s="209">
        <v>1</v>
      </c>
      <c r="N437" s="209">
        <v>1</v>
      </c>
      <c r="O437" s="209">
        <v>0</v>
      </c>
      <c r="P437" s="209">
        <v>148</v>
      </c>
      <c r="Q437" s="4"/>
    </row>
    <row r="438" spans="1:17" ht="14.5" customHeight="1" x14ac:dyDescent="0.35">
      <c r="A438" s="406" t="s">
        <v>277</v>
      </c>
      <c r="B438" s="24">
        <v>12</v>
      </c>
      <c r="C438" s="24">
        <v>1</v>
      </c>
      <c r="D438" s="24">
        <v>98</v>
      </c>
      <c r="E438" s="24">
        <v>2</v>
      </c>
      <c r="F438" s="24">
        <v>3</v>
      </c>
      <c r="G438" s="24">
        <v>0</v>
      </c>
      <c r="H438" s="24">
        <v>2</v>
      </c>
      <c r="I438" s="24">
        <v>0</v>
      </c>
      <c r="J438" s="24">
        <v>26</v>
      </c>
      <c r="K438" s="24">
        <v>1</v>
      </c>
      <c r="L438" s="24">
        <v>0</v>
      </c>
      <c r="M438" s="24">
        <v>1</v>
      </c>
      <c r="N438" s="24">
        <v>1</v>
      </c>
      <c r="O438" s="24">
        <v>0</v>
      </c>
      <c r="P438" s="24">
        <v>147</v>
      </c>
      <c r="Q438" s="4"/>
    </row>
    <row r="439" spans="1:17" ht="14.5" customHeight="1" x14ac:dyDescent="0.35">
      <c r="A439" s="395" t="s">
        <v>278</v>
      </c>
      <c r="B439" s="407"/>
      <c r="C439" s="407"/>
      <c r="D439" s="407"/>
      <c r="E439" s="407"/>
      <c r="F439" s="407"/>
      <c r="G439" s="407"/>
      <c r="H439" s="407"/>
      <c r="I439" s="407"/>
      <c r="J439" s="407"/>
      <c r="K439" s="407"/>
      <c r="L439" s="407"/>
      <c r="M439" s="407"/>
      <c r="N439" s="407"/>
      <c r="O439" s="407"/>
      <c r="P439" s="408"/>
      <c r="Q439" s="4"/>
    </row>
    <row r="440" spans="1:17" ht="14.5" customHeight="1" x14ac:dyDescent="0.35">
      <c r="A440" s="400" t="s">
        <v>262</v>
      </c>
      <c r="B440" s="409"/>
      <c r="C440" s="409"/>
      <c r="D440" s="409"/>
      <c r="E440" s="409"/>
      <c r="F440" s="409"/>
      <c r="G440" s="409"/>
      <c r="H440" s="409"/>
      <c r="I440" s="409"/>
      <c r="J440" s="409"/>
      <c r="K440" s="409"/>
      <c r="L440" s="409"/>
      <c r="M440" s="409"/>
      <c r="N440" s="409"/>
      <c r="O440" s="409"/>
      <c r="P440" s="410"/>
      <c r="Q440" s="4"/>
    </row>
    <row r="441" spans="1:17" ht="14.5" customHeight="1" x14ac:dyDescent="0.35">
      <c r="A441" s="16" t="s">
        <v>246</v>
      </c>
      <c r="B441" s="24">
        <v>0</v>
      </c>
      <c r="C441" s="24">
        <v>0</v>
      </c>
      <c r="D441" s="24">
        <v>0</v>
      </c>
      <c r="E441" s="24">
        <v>0</v>
      </c>
      <c r="F441" s="24">
        <v>0</v>
      </c>
      <c r="G441" s="24">
        <v>0</v>
      </c>
      <c r="H441" s="24">
        <v>0</v>
      </c>
      <c r="I441" s="24">
        <v>0</v>
      </c>
      <c r="J441" s="24">
        <v>0</v>
      </c>
      <c r="K441" s="24">
        <v>0</v>
      </c>
      <c r="L441" s="24">
        <v>0</v>
      </c>
      <c r="M441" s="24">
        <v>0</v>
      </c>
      <c r="N441" s="24">
        <v>0</v>
      </c>
      <c r="O441" s="24">
        <v>0</v>
      </c>
      <c r="P441" s="24">
        <v>0</v>
      </c>
      <c r="Q441" s="4"/>
    </row>
    <row r="442" spans="1:17" ht="14.5" customHeight="1" x14ac:dyDescent="0.35">
      <c r="A442" s="16" t="s">
        <v>247</v>
      </c>
      <c r="B442" s="24">
        <v>2</v>
      </c>
      <c r="C442" s="24">
        <v>2</v>
      </c>
      <c r="D442" s="24">
        <v>18</v>
      </c>
      <c r="E442" s="24">
        <v>2</v>
      </c>
      <c r="F442" s="24">
        <v>3</v>
      </c>
      <c r="G442" s="24">
        <v>0</v>
      </c>
      <c r="H442" s="24">
        <v>0</v>
      </c>
      <c r="I442" s="24">
        <v>0</v>
      </c>
      <c r="J442" s="24">
        <v>2</v>
      </c>
      <c r="K442" s="24">
        <v>4</v>
      </c>
      <c r="L442" s="24">
        <v>0</v>
      </c>
      <c r="M442" s="24">
        <v>0</v>
      </c>
      <c r="N442" s="24">
        <v>0</v>
      </c>
      <c r="O442" s="24">
        <v>0</v>
      </c>
      <c r="P442" s="24">
        <v>33</v>
      </c>
      <c r="Q442" s="4"/>
    </row>
    <row r="443" spans="1:17" ht="14.5" customHeight="1" x14ac:dyDescent="0.35">
      <c r="A443" s="16" t="s">
        <v>248</v>
      </c>
      <c r="B443" s="24">
        <v>11</v>
      </c>
      <c r="C443" s="24">
        <v>9</v>
      </c>
      <c r="D443" s="24">
        <v>30</v>
      </c>
      <c r="E443" s="24">
        <v>5</v>
      </c>
      <c r="F443" s="24">
        <v>4</v>
      </c>
      <c r="G443" s="24">
        <v>0</v>
      </c>
      <c r="H443" s="24">
        <v>0</v>
      </c>
      <c r="I443" s="24">
        <v>0</v>
      </c>
      <c r="J443" s="24">
        <v>15</v>
      </c>
      <c r="K443" s="24">
        <v>2</v>
      </c>
      <c r="L443" s="24">
        <v>1</v>
      </c>
      <c r="M443" s="24">
        <v>0</v>
      </c>
      <c r="N443" s="24">
        <v>0</v>
      </c>
      <c r="O443" s="24">
        <v>2</v>
      </c>
      <c r="P443" s="24">
        <v>79</v>
      </c>
      <c r="Q443" s="4"/>
    </row>
    <row r="444" spans="1:17" ht="14.5" customHeight="1" x14ac:dyDescent="0.35">
      <c r="A444" s="16" t="s">
        <v>249</v>
      </c>
      <c r="B444" s="24">
        <v>0</v>
      </c>
      <c r="C444" s="24">
        <v>0</v>
      </c>
      <c r="D444" s="24">
        <v>0</v>
      </c>
      <c r="E444" s="24">
        <v>0</v>
      </c>
      <c r="F444" s="24">
        <v>0</v>
      </c>
      <c r="G444" s="24">
        <v>0</v>
      </c>
      <c r="H444" s="24">
        <v>0</v>
      </c>
      <c r="I444" s="24">
        <v>0</v>
      </c>
      <c r="J444" s="24">
        <v>0</v>
      </c>
      <c r="K444" s="24">
        <v>0</v>
      </c>
      <c r="L444" s="24">
        <v>0</v>
      </c>
      <c r="M444" s="24">
        <v>0</v>
      </c>
      <c r="N444" s="24">
        <v>0</v>
      </c>
      <c r="O444" s="24">
        <v>0</v>
      </c>
      <c r="P444" s="24">
        <v>0</v>
      </c>
      <c r="Q444" s="4"/>
    </row>
    <row r="445" spans="1:17" ht="14.5" customHeight="1" x14ac:dyDescent="0.35">
      <c r="A445" s="16" t="s">
        <v>250</v>
      </c>
      <c r="B445" s="24">
        <v>0</v>
      </c>
      <c r="C445" s="24">
        <v>0</v>
      </c>
      <c r="D445" s="24">
        <v>0</v>
      </c>
      <c r="E445" s="24">
        <v>0</v>
      </c>
      <c r="F445" s="24">
        <v>0</v>
      </c>
      <c r="G445" s="24">
        <v>0</v>
      </c>
      <c r="H445" s="24">
        <v>0</v>
      </c>
      <c r="I445" s="24">
        <v>0</v>
      </c>
      <c r="J445" s="24">
        <v>0</v>
      </c>
      <c r="K445" s="24">
        <v>0</v>
      </c>
      <c r="L445" s="24">
        <v>0</v>
      </c>
      <c r="M445" s="24">
        <v>0</v>
      </c>
      <c r="N445" s="24">
        <v>0</v>
      </c>
      <c r="O445" s="24">
        <v>0</v>
      </c>
      <c r="P445" s="24">
        <v>0</v>
      </c>
      <c r="Q445" s="4"/>
    </row>
    <row r="446" spans="1:17" ht="14.5" customHeight="1" x14ac:dyDescent="0.35">
      <c r="A446" s="16" t="s">
        <v>251</v>
      </c>
      <c r="B446" s="24">
        <v>0</v>
      </c>
      <c r="C446" s="24">
        <v>0</v>
      </c>
      <c r="D446" s="24">
        <v>0</v>
      </c>
      <c r="E446" s="24">
        <v>0</v>
      </c>
      <c r="F446" s="24">
        <v>0</v>
      </c>
      <c r="G446" s="24">
        <v>0</v>
      </c>
      <c r="H446" s="24">
        <v>0</v>
      </c>
      <c r="I446" s="24">
        <v>0</v>
      </c>
      <c r="J446" s="24">
        <v>1</v>
      </c>
      <c r="K446" s="24">
        <v>1</v>
      </c>
      <c r="L446" s="24">
        <v>0</v>
      </c>
      <c r="M446" s="24">
        <v>0</v>
      </c>
      <c r="N446" s="24">
        <v>0</v>
      </c>
      <c r="O446" s="24">
        <v>0</v>
      </c>
      <c r="P446" s="24">
        <v>2</v>
      </c>
      <c r="Q446" s="4"/>
    </row>
    <row r="447" spans="1:17" ht="14.5" customHeight="1" x14ac:dyDescent="0.35">
      <c r="A447" s="16" t="s">
        <v>252</v>
      </c>
      <c r="B447" s="24">
        <v>19</v>
      </c>
      <c r="C447" s="24">
        <v>0</v>
      </c>
      <c r="D447" s="24">
        <v>63</v>
      </c>
      <c r="E447" s="24">
        <v>11</v>
      </c>
      <c r="F447" s="24">
        <v>0</v>
      </c>
      <c r="G447" s="24">
        <v>0</v>
      </c>
      <c r="H447" s="24">
        <v>2</v>
      </c>
      <c r="I447" s="24">
        <v>3</v>
      </c>
      <c r="J447" s="24">
        <v>0</v>
      </c>
      <c r="K447" s="24">
        <v>0</v>
      </c>
      <c r="L447" s="24">
        <v>0</v>
      </c>
      <c r="M447" s="24">
        <v>0</v>
      </c>
      <c r="N447" s="24">
        <v>0</v>
      </c>
      <c r="O447" s="24">
        <v>0</v>
      </c>
      <c r="P447" s="24">
        <v>98</v>
      </c>
      <c r="Q447" s="4"/>
    </row>
    <row r="448" spans="1:17" ht="14.5" customHeight="1" x14ac:dyDescent="0.35">
      <c r="A448" s="16" t="s">
        <v>253</v>
      </c>
      <c r="B448" s="24">
        <v>74</v>
      </c>
      <c r="C448" s="24">
        <v>13</v>
      </c>
      <c r="D448" s="24">
        <v>90</v>
      </c>
      <c r="E448" s="24">
        <v>109</v>
      </c>
      <c r="F448" s="24">
        <v>4</v>
      </c>
      <c r="G448" s="24">
        <v>0</v>
      </c>
      <c r="H448" s="24">
        <v>2</v>
      </c>
      <c r="I448" s="24">
        <v>3</v>
      </c>
      <c r="J448" s="24">
        <v>10</v>
      </c>
      <c r="K448" s="24">
        <v>20</v>
      </c>
      <c r="L448" s="24">
        <v>0</v>
      </c>
      <c r="M448" s="24">
        <v>1</v>
      </c>
      <c r="N448" s="24">
        <v>0</v>
      </c>
      <c r="O448" s="24">
        <v>0</v>
      </c>
      <c r="P448" s="24">
        <v>326</v>
      </c>
      <c r="Q448" s="4"/>
    </row>
    <row r="449" spans="1:17" ht="14.5" customHeight="1" x14ac:dyDescent="0.35">
      <c r="A449" s="16" t="s">
        <v>254</v>
      </c>
      <c r="B449" s="24">
        <v>0</v>
      </c>
      <c r="C449" s="24">
        <v>0</v>
      </c>
      <c r="D449" s="24">
        <v>0</v>
      </c>
      <c r="E449" s="24">
        <v>0</v>
      </c>
      <c r="F449" s="24">
        <v>0</v>
      </c>
      <c r="G449" s="24">
        <v>0</v>
      </c>
      <c r="H449" s="24">
        <v>0</v>
      </c>
      <c r="I449" s="24">
        <v>0</v>
      </c>
      <c r="J449" s="24">
        <v>0</v>
      </c>
      <c r="K449" s="24">
        <v>0</v>
      </c>
      <c r="L449" s="24">
        <v>0</v>
      </c>
      <c r="M449" s="24">
        <v>0</v>
      </c>
      <c r="N449" s="24">
        <v>0</v>
      </c>
      <c r="O449" s="24">
        <v>0</v>
      </c>
      <c r="P449" s="24">
        <v>0</v>
      </c>
      <c r="Q449" s="4"/>
    </row>
    <row r="450" spans="1:17" ht="14.5" customHeight="1" x14ac:dyDescent="0.35">
      <c r="A450" s="16" t="s">
        <v>255</v>
      </c>
      <c r="B450" s="24">
        <v>0</v>
      </c>
      <c r="C450" s="24">
        <v>0</v>
      </c>
      <c r="D450" s="24">
        <v>0</v>
      </c>
      <c r="E450" s="24">
        <v>0</v>
      </c>
      <c r="F450" s="24">
        <v>0</v>
      </c>
      <c r="G450" s="24">
        <v>0</v>
      </c>
      <c r="H450" s="24">
        <v>0</v>
      </c>
      <c r="I450" s="24">
        <v>0</v>
      </c>
      <c r="J450" s="24">
        <v>0</v>
      </c>
      <c r="K450" s="24">
        <v>0</v>
      </c>
      <c r="L450" s="24">
        <v>0</v>
      </c>
      <c r="M450" s="24">
        <v>0</v>
      </c>
      <c r="N450" s="24">
        <v>0</v>
      </c>
      <c r="O450" s="24">
        <v>0</v>
      </c>
      <c r="P450" s="24">
        <v>0</v>
      </c>
      <c r="Q450" s="4"/>
    </row>
    <row r="451" spans="1:17" ht="14.5" customHeight="1" x14ac:dyDescent="0.35">
      <c r="A451" s="405" t="s">
        <v>257</v>
      </c>
      <c r="B451" s="209">
        <v>106</v>
      </c>
      <c r="C451" s="209">
        <v>24</v>
      </c>
      <c r="D451" s="209">
        <v>201</v>
      </c>
      <c r="E451" s="209">
        <v>127</v>
      </c>
      <c r="F451" s="209">
        <v>11</v>
      </c>
      <c r="G451" s="209">
        <v>0</v>
      </c>
      <c r="H451" s="209">
        <v>4</v>
      </c>
      <c r="I451" s="209">
        <v>6</v>
      </c>
      <c r="J451" s="209">
        <v>28</v>
      </c>
      <c r="K451" s="209">
        <v>27</v>
      </c>
      <c r="L451" s="209">
        <v>1</v>
      </c>
      <c r="M451" s="209">
        <v>1</v>
      </c>
      <c r="N451" s="209">
        <v>0</v>
      </c>
      <c r="O451" s="209">
        <v>2</v>
      </c>
      <c r="P451" s="209">
        <v>538</v>
      </c>
      <c r="Q451" s="4"/>
    </row>
    <row r="452" spans="1:17" ht="14.5" customHeight="1" x14ac:dyDescent="0.35">
      <c r="A452" s="406" t="s">
        <v>277</v>
      </c>
      <c r="B452" s="24">
        <v>91</v>
      </c>
      <c r="C452" s="24">
        <v>22</v>
      </c>
      <c r="D452" s="24">
        <v>202</v>
      </c>
      <c r="E452" s="24">
        <v>119</v>
      </c>
      <c r="F452" s="24">
        <v>9</v>
      </c>
      <c r="G452" s="24">
        <v>0</v>
      </c>
      <c r="H452" s="24">
        <v>3</v>
      </c>
      <c r="I452" s="24">
        <v>5</v>
      </c>
      <c r="J452" s="24">
        <v>27</v>
      </c>
      <c r="K452" s="24">
        <v>24</v>
      </c>
      <c r="L452" s="24">
        <v>1</v>
      </c>
      <c r="M452" s="24">
        <v>1</v>
      </c>
      <c r="N452" s="24">
        <v>0</v>
      </c>
      <c r="O452" s="24">
        <v>2</v>
      </c>
      <c r="P452" s="24">
        <v>506</v>
      </c>
      <c r="Q452" s="4"/>
    </row>
    <row r="453" spans="1:17" ht="14.5" customHeight="1" x14ac:dyDescent="0.35">
      <c r="A453" s="395" t="s">
        <v>278</v>
      </c>
      <c r="B453" s="407"/>
      <c r="C453" s="407"/>
      <c r="D453" s="407"/>
      <c r="E453" s="407"/>
      <c r="F453" s="407"/>
      <c r="G453" s="407"/>
      <c r="H453" s="407"/>
      <c r="I453" s="407"/>
      <c r="J453" s="407"/>
      <c r="K453" s="407"/>
      <c r="L453" s="407"/>
      <c r="M453" s="407"/>
      <c r="N453" s="407"/>
      <c r="O453" s="407"/>
      <c r="P453" s="408"/>
      <c r="Q453" s="4"/>
    </row>
    <row r="454" spans="1:17" ht="14.5" customHeight="1" x14ac:dyDescent="0.35">
      <c r="A454" s="400" t="s">
        <v>282</v>
      </c>
      <c r="B454" s="409"/>
      <c r="C454" s="409"/>
      <c r="D454" s="409"/>
      <c r="E454" s="409"/>
      <c r="F454" s="409"/>
      <c r="G454" s="409"/>
      <c r="H454" s="409"/>
      <c r="I454" s="409"/>
      <c r="J454" s="409"/>
      <c r="K454" s="409"/>
      <c r="L454" s="409"/>
      <c r="M454" s="409"/>
      <c r="N454" s="409"/>
      <c r="O454" s="409"/>
      <c r="P454" s="410"/>
      <c r="Q454" s="4"/>
    </row>
    <row r="455" spans="1:17" ht="14.5" customHeight="1" x14ac:dyDescent="0.35">
      <c r="A455" s="16" t="s">
        <v>246</v>
      </c>
      <c r="B455" s="24">
        <v>0</v>
      </c>
      <c r="C455" s="24">
        <v>0</v>
      </c>
      <c r="D455" s="24">
        <v>3</v>
      </c>
      <c r="E455" s="24">
        <v>0</v>
      </c>
      <c r="F455" s="24">
        <v>0</v>
      </c>
      <c r="G455" s="24">
        <v>0</v>
      </c>
      <c r="H455" s="24">
        <v>0</v>
      </c>
      <c r="I455" s="24">
        <v>0</v>
      </c>
      <c r="J455" s="24">
        <v>0</v>
      </c>
      <c r="K455" s="24">
        <v>0</v>
      </c>
      <c r="L455" s="24">
        <v>0</v>
      </c>
      <c r="M455" s="24">
        <v>0</v>
      </c>
      <c r="N455" s="24">
        <v>0</v>
      </c>
      <c r="O455" s="24">
        <v>0</v>
      </c>
      <c r="P455" s="24">
        <v>3</v>
      </c>
      <c r="Q455" s="4"/>
    </row>
    <row r="456" spans="1:17" ht="14.5" customHeight="1" x14ac:dyDescent="0.35">
      <c r="A456" s="16" t="s">
        <v>247</v>
      </c>
      <c r="B456" s="24">
        <v>0</v>
      </c>
      <c r="C456" s="24">
        <v>0</v>
      </c>
      <c r="D456" s="24">
        <v>10</v>
      </c>
      <c r="E456" s="24">
        <v>0</v>
      </c>
      <c r="F456" s="24">
        <v>0</v>
      </c>
      <c r="G456" s="24">
        <v>0</v>
      </c>
      <c r="H456" s="24">
        <v>1</v>
      </c>
      <c r="I456" s="24">
        <v>0</v>
      </c>
      <c r="J456" s="24">
        <v>4</v>
      </c>
      <c r="K456" s="24">
        <v>0</v>
      </c>
      <c r="L456" s="24">
        <v>0</v>
      </c>
      <c r="M456" s="24">
        <v>0</v>
      </c>
      <c r="N456" s="24">
        <v>0</v>
      </c>
      <c r="O456" s="24">
        <v>0</v>
      </c>
      <c r="P456" s="24">
        <v>15</v>
      </c>
      <c r="Q456" s="4"/>
    </row>
    <row r="457" spans="1:17" ht="14.5" customHeight="1" x14ac:dyDescent="0.35">
      <c r="A457" s="16" t="s">
        <v>248</v>
      </c>
      <c r="B457" s="24">
        <v>0</v>
      </c>
      <c r="C457" s="24">
        <v>0</v>
      </c>
      <c r="D457" s="24">
        <v>3</v>
      </c>
      <c r="E457" s="24">
        <v>0</v>
      </c>
      <c r="F457" s="24">
        <v>0</v>
      </c>
      <c r="G457" s="24">
        <v>0</v>
      </c>
      <c r="H457" s="24">
        <v>0</v>
      </c>
      <c r="I457" s="24">
        <v>0</v>
      </c>
      <c r="J457" s="24">
        <v>2</v>
      </c>
      <c r="K457" s="24">
        <v>0</v>
      </c>
      <c r="L457" s="24">
        <v>0</v>
      </c>
      <c r="M457" s="24">
        <v>0</v>
      </c>
      <c r="N457" s="24">
        <v>0</v>
      </c>
      <c r="O457" s="24">
        <v>0</v>
      </c>
      <c r="P457" s="24">
        <v>5</v>
      </c>
      <c r="Q457" s="4"/>
    </row>
    <row r="458" spans="1:17" ht="14.5" customHeight="1" x14ac:dyDescent="0.35">
      <c r="A458" s="16" t="s">
        <v>249</v>
      </c>
      <c r="B458" s="24">
        <v>0</v>
      </c>
      <c r="C458" s="24">
        <v>0</v>
      </c>
      <c r="D458" s="24">
        <v>4</v>
      </c>
      <c r="E458" s="24">
        <v>0</v>
      </c>
      <c r="F458" s="24">
        <v>0</v>
      </c>
      <c r="G458" s="24">
        <v>0</v>
      </c>
      <c r="H458" s="24">
        <v>0</v>
      </c>
      <c r="I458" s="24">
        <v>0</v>
      </c>
      <c r="J458" s="24">
        <v>0</v>
      </c>
      <c r="K458" s="24">
        <v>0</v>
      </c>
      <c r="L458" s="24">
        <v>0</v>
      </c>
      <c r="M458" s="24">
        <v>0</v>
      </c>
      <c r="N458" s="24">
        <v>0</v>
      </c>
      <c r="O458" s="24">
        <v>0</v>
      </c>
      <c r="P458" s="24">
        <v>4</v>
      </c>
      <c r="Q458" s="4"/>
    </row>
    <row r="459" spans="1:17" ht="14.5" customHeight="1" x14ac:dyDescent="0.35">
      <c r="A459" s="16" t="s">
        <v>250</v>
      </c>
      <c r="B459" s="24">
        <v>2</v>
      </c>
      <c r="C459" s="24">
        <v>1</v>
      </c>
      <c r="D459" s="24">
        <v>18</v>
      </c>
      <c r="E459" s="24">
        <v>0</v>
      </c>
      <c r="F459" s="24">
        <v>0</v>
      </c>
      <c r="G459" s="24">
        <v>0</v>
      </c>
      <c r="H459" s="24">
        <v>1</v>
      </c>
      <c r="I459" s="24">
        <v>0</v>
      </c>
      <c r="J459" s="24">
        <v>4</v>
      </c>
      <c r="K459" s="24">
        <v>0</v>
      </c>
      <c r="L459" s="24">
        <v>0</v>
      </c>
      <c r="M459" s="24">
        <v>0</v>
      </c>
      <c r="N459" s="24">
        <v>0</v>
      </c>
      <c r="O459" s="24">
        <v>0</v>
      </c>
      <c r="P459" s="24">
        <v>26</v>
      </c>
      <c r="Q459" s="4"/>
    </row>
    <row r="460" spans="1:17" ht="14.5" customHeight="1" x14ac:dyDescent="0.35">
      <c r="A460" s="16" t="s">
        <v>251</v>
      </c>
      <c r="B460" s="24">
        <v>1</v>
      </c>
      <c r="C460" s="24">
        <v>0</v>
      </c>
      <c r="D460" s="24">
        <v>1</v>
      </c>
      <c r="E460" s="24">
        <v>0</v>
      </c>
      <c r="F460" s="24">
        <v>0</v>
      </c>
      <c r="G460" s="24">
        <v>0</v>
      </c>
      <c r="H460" s="24">
        <v>0</v>
      </c>
      <c r="I460" s="24">
        <v>0</v>
      </c>
      <c r="J460" s="24">
        <v>3</v>
      </c>
      <c r="K460" s="24">
        <v>0</v>
      </c>
      <c r="L460" s="24">
        <v>0</v>
      </c>
      <c r="M460" s="24">
        <v>0</v>
      </c>
      <c r="N460" s="24">
        <v>0</v>
      </c>
      <c r="O460" s="24">
        <v>0</v>
      </c>
      <c r="P460" s="24">
        <v>5</v>
      </c>
      <c r="Q460" s="4"/>
    </row>
    <row r="461" spans="1:17" ht="14.5" customHeight="1" x14ac:dyDescent="0.35">
      <c r="A461" s="16" t="s">
        <v>252</v>
      </c>
      <c r="B461" s="24">
        <v>1</v>
      </c>
      <c r="C461" s="24">
        <v>0</v>
      </c>
      <c r="D461" s="24">
        <v>9</v>
      </c>
      <c r="E461" s="24">
        <v>0</v>
      </c>
      <c r="F461" s="24">
        <v>0</v>
      </c>
      <c r="G461" s="24">
        <v>1</v>
      </c>
      <c r="H461" s="24">
        <v>0</v>
      </c>
      <c r="I461" s="24">
        <v>0</v>
      </c>
      <c r="J461" s="24">
        <v>0</v>
      </c>
      <c r="K461" s="24">
        <v>0</v>
      </c>
      <c r="L461" s="24">
        <v>0</v>
      </c>
      <c r="M461" s="24">
        <v>0</v>
      </c>
      <c r="N461" s="24">
        <v>1</v>
      </c>
      <c r="O461" s="24">
        <v>0</v>
      </c>
      <c r="P461" s="24">
        <v>12</v>
      </c>
      <c r="Q461" s="4"/>
    </row>
    <row r="462" spans="1:17" ht="14.5" customHeight="1" x14ac:dyDescent="0.35">
      <c r="A462" s="16" t="s">
        <v>253</v>
      </c>
      <c r="B462" s="24">
        <v>3</v>
      </c>
      <c r="C462" s="24">
        <v>0</v>
      </c>
      <c r="D462" s="24">
        <v>11</v>
      </c>
      <c r="E462" s="24">
        <v>0</v>
      </c>
      <c r="F462" s="24">
        <v>0</v>
      </c>
      <c r="G462" s="24">
        <v>0</v>
      </c>
      <c r="H462" s="24">
        <v>0</v>
      </c>
      <c r="I462" s="24">
        <v>0</v>
      </c>
      <c r="J462" s="24">
        <v>0</v>
      </c>
      <c r="K462" s="24">
        <v>0</v>
      </c>
      <c r="L462" s="24">
        <v>0</v>
      </c>
      <c r="M462" s="24">
        <v>0</v>
      </c>
      <c r="N462" s="24">
        <v>0</v>
      </c>
      <c r="O462" s="24">
        <v>0</v>
      </c>
      <c r="P462" s="24">
        <v>14</v>
      </c>
      <c r="Q462" s="4"/>
    </row>
    <row r="463" spans="1:17" ht="14.5" customHeight="1" x14ac:dyDescent="0.35">
      <c r="A463" s="16" t="s">
        <v>254</v>
      </c>
      <c r="B463" s="24">
        <v>3</v>
      </c>
      <c r="C463" s="24">
        <v>0</v>
      </c>
      <c r="D463" s="24">
        <v>14</v>
      </c>
      <c r="E463" s="24">
        <v>0</v>
      </c>
      <c r="F463" s="24">
        <v>0</v>
      </c>
      <c r="G463" s="24">
        <v>0</v>
      </c>
      <c r="H463" s="24">
        <v>0</v>
      </c>
      <c r="I463" s="24">
        <v>0</v>
      </c>
      <c r="J463" s="24">
        <v>0</v>
      </c>
      <c r="K463" s="24">
        <v>0</v>
      </c>
      <c r="L463" s="24">
        <v>0</v>
      </c>
      <c r="M463" s="24">
        <v>0</v>
      </c>
      <c r="N463" s="24">
        <v>0</v>
      </c>
      <c r="O463" s="24">
        <v>0</v>
      </c>
      <c r="P463" s="24">
        <v>17</v>
      </c>
      <c r="Q463" s="4"/>
    </row>
    <row r="464" spans="1:17" ht="14.5" customHeight="1" x14ac:dyDescent="0.35">
      <c r="A464" s="16" t="s">
        <v>255</v>
      </c>
      <c r="B464" s="24">
        <v>3</v>
      </c>
      <c r="C464" s="24">
        <v>1</v>
      </c>
      <c r="D464" s="24">
        <v>44</v>
      </c>
      <c r="E464" s="24">
        <v>1</v>
      </c>
      <c r="F464" s="24">
        <v>0</v>
      </c>
      <c r="G464" s="24">
        <v>1</v>
      </c>
      <c r="H464" s="24">
        <v>0</v>
      </c>
      <c r="I464" s="24">
        <v>3</v>
      </c>
      <c r="J464" s="24">
        <v>20</v>
      </c>
      <c r="K464" s="24">
        <v>1</v>
      </c>
      <c r="L464" s="24">
        <v>0</v>
      </c>
      <c r="M464" s="24">
        <v>1</v>
      </c>
      <c r="N464" s="24">
        <v>0</v>
      </c>
      <c r="O464" s="24">
        <v>0</v>
      </c>
      <c r="P464" s="24">
        <v>75</v>
      </c>
      <c r="Q464" s="4"/>
    </row>
    <row r="465" spans="1:17" ht="14.5" customHeight="1" x14ac:dyDescent="0.35">
      <c r="A465" s="405" t="s">
        <v>257</v>
      </c>
      <c r="B465" s="209">
        <v>13</v>
      </c>
      <c r="C465" s="209">
        <v>2</v>
      </c>
      <c r="D465" s="209">
        <v>117</v>
      </c>
      <c r="E465" s="209">
        <v>1</v>
      </c>
      <c r="F465" s="209">
        <v>0</v>
      </c>
      <c r="G465" s="209">
        <v>2</v>
      </c>
      <c r="H465" s="209">
        <v>2</v>
      </c>
      <c r="I465" s="209">
        <v>3</v>
      </c>
      <c r="J465" s="209">
        <v>33</v>
      </c>
      <c r="K465" s="209">
        <v>1</v>
      </c>
      <c r="L465" s="209">
        <v>0</v>
      </c>
      <c r="M465" s="209">
        <v>1</v>
      </c>
      <c r="N465" s="209">
        <v>1</v>
      </c>
      <c r="O465" s="209">
        <v>0</v>
      </c>
      <c r="P465" s="209">
        <v>176</v>
      </c>
      <c r="Q465" s="4"/>
    </row>
    <row r="466" spans="1:17" ht="14.5" customHeight="1" x14ac:dyDescent="0.35">
      <c r="A466" s="406" t="s">
        <v>277</v>
      </c>
      <c r="B466" s="24">
        <v>13</v>
      </c>
      <c r="C466" s="24">
        <v>2</v>
      </c>
      <c r="D466" s="24">
        <v>108</v>
      </c>
      <c r="E466" s="24">
        <v>1</v>
      </c>
      <c r="F466" s="24">
        <v>1</v>
      </c>
      <c r="G466" s="24">
        <v>3</v>
      </c>
      <c r="H466" s="24">
        <v>2</v>
      </c>
      <c r="I466" s="24">
        <v>5</v>
      </c>
      <c r="J466" s="24">
        <v>41</v>
      </c>
      <c r="K466" s="24">
        <v>0</v>
      </c>
      <c r="L466" s="24">
        <v>0</v>
      </c>
      <c r="M466" s="24">
        <v>0</v>
      </c>
      <c r="N466" s="24">
        <v>0</v>
      </c>
      <c r="O466" s="24">
        <v>1</v>
      </c>
      <c r="P466" s="24">
        <v>177</v>
      </c>
      <c r="Q466" s="4"/>
    </row>
    <row r="467" spans="1:17" ht="14.5" customHeight="1" x14ac:dyDescent="0.35">
      <c r="A467" s="395" t="s">
        <v>278</v>
      </c>
      <c r="B467" s="407"/>
      <c r="C467" s="407"/>
      <c r="D467" s="407"/>
      <c r="E467" s="407"/>
      <c r="F467" s="407"/>
      <c r="G467" s="407"/>
      <c r="H467" s="407"/>
      <c r="I467" s="407"/>
      <c r="J467" s="407"/>
      <c r="K467" s="407"/>
      <c r="L467" s="407"/>
      <c r="M467" s="407"/>
      <c r="N467" s="407"/>
      <c r="O467" s="407"/>
      <c r="P467" s="408"/>
      <c r="Q467" s="4"/>
    </row>
    <row r="468" spans="1:17" ht="14.5" customHeight="1" x14ac:dyDescent="0.35">
      <c r="A468" s="400" t="s">
        <v>265</v>
      </c>
      <c r="B468" s="409"/>
      <c r="C468" s="409"/>
      <c r="D468" s="409"/>
      <c r="E468" s="409"/>
      <c r="F468" s="409"/>
      <c r="G468" s="409"/>
      <c r="H468" s="409"/>
      <c r="I468" s="409"/>
      <c r="J468" s="409"/>
      <c r="K468" s="409"/>
      <c r="L468" s="409"/>
      <c r="M468" s="409"/>
      <c r="N468" s="409"/>
      <c r="O468" s="409"/>
      <c r="P468" s="410"/>
      <c r="Q468" s="4"/>
    </row>
    <row r="469" spans="1:17" ht="14.5" customHeight="1" x14ac:dyDescent="0.35">
      <c r="A469" s="16" t="s">
        <v>246</v>
      </c>
      <c r="B469" s="24">
        <v>0</v>
      </c>
      <c r="C469" s="24">
        <v>0</v>
      </c>
      <c r="D469" s="24">
        <v>0</v>
      </c>
      <c r="E469" s="24">
        <v>0</v>
      </c>
      <c r="F469" s="24">
        <v>0</v>
      </c>
      <c r="G469" s="24">
        <v>0</v>
      </c>
      <c r="H469" s="24">
        <v>0</v>
      </c>
      <c r="I469" s="24">
        <v>0</v>
      </c>
      <c r="J469" s="24">
        <v>0</v>
      </c>
      <c r="K469" s="24">
        <v>0</v>
      </c>
      <c r="L469" s="24">
        <v>0</v>
      </c>
      <c r="M469" s="24">
        <v>0</v>
      </c>
      <c r="N469" s="24">
        <v>0</v>
      </c>
      <c r="O469" s="24">
        <v>0</v>
      </c>
      <c r="P469" s="24">
        <v>0</v>
      </c>
      <c r="Q469" s="4"/>
    </row>
    <row r="470" spans="1:17" ht="14.5" customHeight="1" x14ac:dyDescent="0.35">
      <c r="A470" s="16" t="s">
        <v>247</v>
      </c>
      <c r="B470" s="24">
        <v>0</v>
      </c>
      <c r="C470" s="24">
        <v>0</v>
      </c>
      <c r="D470" s="24">
        <v>6</v>
      </c>
      <c r="E470" s="24">
        <v>0</v>
      </c>
      <c r="F470" s="24">
        <v>0</v>
      </c>
      <c r="G470" s="24">
        <v>1</v>
      </c>
      <c r="H470" s="24">
        <v>0</v>
      </c>
      <c r="I470" s="24">
        <v>0</v>
      </c>
      <c r="J470" s="24">
        <v>0</v>
      </c>
      <c r="K470" s="24">
        <v>0</v>
      </c>
      <c r="L470" s="24">
        <v>0</v>
      </c>
      <c r="M470" s="24">
        <v>0</v>
      </c>
      <c r="N470" s="24">
        <v>0</v>
      </c>
      <c r="O470" s="24">
        <v>1</v>
      </c>
      <c r="P470" s="24">
        <v>8</v>
      </c>
      <c r="Q470" s="4"/>
    </row>
    <row r="471" spans="1:17" ht="14.5" customHeight="1" x14ac:dyDescent="0.35">
      <c r="A471" s="16" t="s">
        <v>248</v>
      </c>
      <c r="B471" s="24">
        <v>0</v>
      </c>
      <c r="C471" s="24">
        <v>0</v>
      </c>
      <c r="D471" s="24">
        <v>10</v>
      </c>
      <c r="E471" s="24">
        <v>0</v>
      </c>
      <c r="F471" s="24">
        <v>0</v>
      </c>
      <c r="G471" s="24">
        <v>0</v>
      </c>
      <c r="H471" s="24">
        <v>0</v>
      </c>
      <c r="I471" s="24">
        <v>0</v>
      </c>
      <c r="J471" s="24">
        <v>13</v>
      </c>
      <c r="K471" s="24">
        <v>1</v>
      </c>
      <c r="L471" s="24">
        <v>0</v>
      </c>
      <c r="M471" s="24">
        <v>0</v>
      </c>
      <c r="N471" s="24">
        <v>0</v>
      </c>
      <c r="O471" s="24">
        <v>0</v>
      </c>
      <c r="P471" s="24">
        <v>24</v>
      </c>
      <c r="Q471" s="4"/>
    </row>
    <row r="472" spans="1:17" ht="14.5" customHeight="1" x14ac:dyDescent="0.35">
      <c r="A472" s="16" t="s">
        <v>249</v>
      </c>
      <c r="B472" s="24">
        <v>0</v>
      </c>
      <c r="C472" s="24">
        <v>0</v>
      </c>
      <c r="D472" s="24">
        <v>25</v>
      </c>
      <c r="E472" s="24">
        <v>0</v>
      </c>
      <c r="F472" s="24">
        <v>0</v>
      </c>
      <c r="G472" s="24">
        <v>0</v>
      </c>
      <c r="H472" s="24">
        <v>0</v>
      </c>
      <c r="I472" s="24">
        <v>0</v>
      </c>
      <c r="J472" s="24">
        <v>1</v>
      </c>
      <c r="K472" s="24">
        <v>0</v>
      </c>
      <c r="L472" s="24">
        <v>0</v>
      </c>
      <c r="M472" s="24">
        <v>0</v>
      </c>
      <c r="N472" s="24">
        <v>0</v>
      </c>
      <c r="O472" s="24">
        <v>0</v>
      </c>
      <c r="P472" s="24">
        <v>26</v>
      </c>
      <c r="Q472" s="4"/>
    </row>
    <row r="473" spans="1:17" ht="14.5" customHeight="1" x14ac:dyDescent="0.35">
      <c r="A473" s="16" t="s">
        <v>250</v>
      </c>
      <c r="B473" s="24">
        <v>0</v>
      </c>
      <c r="C473" s="24">
        <v>0</v>
      </c>
      <c r="D473" s="24">
        <v>0</v>
      </c>
      <c r="E473" s="24">
        <v>0</v>
      </c>
      <c r="F473" s="24">
        <v>0</v>
      </c>
      <c r="G473" s="24">
        <v>0</v>
      </c>
      <c r="H473" s="24">
        <v>0</v>
      </c>
      <c r="I473" s="24">
        <v>0</v>
      </c>
      <c r="J473" s="24">
        <v>0</v>
      </c>
      <c r="K473" s="24">
        <v>0</v>
      </c>
      <c r="L473" s="24">
        <v>0</v>
      </c>
      <c r="M473" s="24">
        <v>0</v>
      </c>
      <c r="N473" s="24">
        <v>0</v>
      </c>
      <c r="O473" s="24">
        <v>0</v>
      </c>
      <c r="P473" s="24">
        <v>0</v>
      </c>
      <c r="Q473" s="4"/>
    </row>
    <row r="474" spans="1:17" ht="14.5" customHeight="1" x14ac:dyDescent="0.35">
      <c r="A474" s="16" t="s">
        <v>251</v>
      </c>
      <c r="B474" s="24">
        <v>0</v>
      </c>
      <c r="C474" s="24">
        <v>0</v>
      </c>
      <c r="D474" s="24">
        <v>0</v>
      </c>
      <c r="E474" s="24">
        <v>0</v>
      </c>
      <c r="F474" s="24">
        <v>0</v>
      </c>
      <c r="G474" s="24">
        <v>0</v>
      </c>
      <c r="H474" s="24">
        <v>0</v>
      </c>
      <c r="I474" s="24">
        <v>0</v>
      </c>
      <c r="J474" s="24">
        <v>1</v>
      </c>
      <c r="K474" s="24">
        <v>0</v>
      </c>
      <c r="L474" s="24">
        <v>0</v>
      </c>
      <c r="M474" s="24">
        <v>0</v>
      </c>
      <c r="N474" s="24">
        <v>0</v>
      </c>
      <c r="O474" s="24">
        <v>0</v>
      </c>
      <c r="P474" s="24">
        <v>1</v>
      </c>
      <c r="Q474" s="4"/>
    </row>
    <row r="475" spans="1:17" ht="14.5" customHeight="1" x14ac:dyDescent="0.35">
      <c r="A475" s="16" t="s">
        <v>252</v>
      </c>
      <c r="B475" s="24">
        <v>0</v>
      </c>
      <c r="C475" s="24">
        <v>0</v>
      </c>
      <c r="D475" s="24">
        <v>3</v>
      </c>
      <c r="E475" s="24">
        <v>0</v>
      </c>
      <c r="F475" s="24">
        <v>0</v>
      </c>
      <c r="G475" s="24">
        <v>0</v>
      </c>
      <c r="H475" s="24">
        <v>0</v>
      </c>
      <c r="I475" s="24">
        <v>0</v>
      </c>
      <c r="J475" s="24">
        <v>0</v>
      </c>
      <c r="K475" s="24">
        <v>0</v>
      </c>
      <c r="L475" s="24">
        <v>0</v>
      </c>
      <c r="M475" s="24">
        <v>0</v>
      </c>
      <c r="N475" s="24">
        <v>0</v>
      </c>
      <c r="O475" s="24">
        <v>0</v>
      </c>
      <c r="P475" s="24">
        <v>3</v>
      </c>
      <c r="Q475" s="4"/>
    </row>
    <row r="476" spans="1:17" ht="14.5" customHeight="1" x14ac:dyDescent="0.35">
      <c r="A476" s="16" t="s">
        <v>253</v>
      </c>
      <c r="B476" s="24">
        <v>0</v>
      </c>
      <c r="C476" s="24">
        <v>0</v>
      </c>
      <c r="D476" s="24">
        <v>4</v>
      </c>
      <c r="E476" s="24">
        <v>0</v>
      </c>
      <c r="F476" s="24">
        <v>0</v>
      </c>
      <c r="G476" s="24">
        <v>0</v>
      </c>
      <c r="H476" s="24">
        <v>0</v>
      </c>
      <c r="I476" s="24">
        <v>0</v>
      </c>
      <c r="J476" s="24">
        <v>0</v>
      </c>
      <c r="K476" s="24">
        <v>0</v>
      </c>
      <c r="L476" s="24">
        <v>0</v>
      </c>
      <c r="M476" s="24">
        <v>0</v>
      </c>
      <c r="N476" s="24">
        <v>0</v>
      </c>
      <c r="O476" s="24">
        <v>0</v>
      </c>
      <c r="P476" s="24">
        <v>4</v>
      </c>
      <c r="Q476" s="4"/>
    </row>
    <row r="477" spans="1:17" ht="14.5" customHeight="1" x14ac:dyDescent="0.35">
      <c r="A477" s="16" t="s">
        <v>254</v>
      </c>
      <c r="B477" s="24">
        <v>0</v>
      </c>
      <c r="C477" s="24">
        <v>0</v>
      </c>
      <c r="D477" s="24">
        <v>0</v>
      </c>
      <c r="E477" s="24">
        <v>0</v>
      </c>
      <c r="F477" s="24">
        <v>0</v>
      </c>
      <c r="G477" s="24">
        <v>0</v>
      </c>
      <c r="H477" s="24">
        <v>0</v>
      </c>
      <c r="I477" s="24">
        <v>0</v>
      </c>
      <c r="J477" s="24">
        <v>0</v>
      </c>
      <c r="K477" s="24">
        <v>0</v>
      </c>
      <c r="L477" s="24">
        <v>0</v>
      </c>
      <c r="M477" s="24">
        <v>0</v>
      </c>
      <c r="N477" s="24">
        <v>0</v>
      </c>
      <c r="O477" s="24">
        <v>0</v>
      </c>
      <c r="P477" s="24">
        <v>0</v>
      </c>
      <c r="Q477" s="4"/>
    </row>
    <row r="478" spans="1:17" ht="14.5" customHeight="1" x14ac:dyDescent="0.35">
      <c r="A478" s="16" t="s">
        <v>255</v>
      </c>
      <c r="B478" s="24">
        <v>0</v>
      </c>
      <c r="C478" s="24">
        <v>0</v>
      </c>
      <c r="D478" s="24">
        <v>0</v>
      </c>
      <c r="E478" s="24">
        <v>0</v>
      </c>
      <c r="F478" s="24">
        <v>0</v>
      </c>
      <c r="G478" s="24">
        <v>0</v>
      </c>
      <c r="H478" s="24">
        <v>0</v>
      </c>
      <c r="I478" s="24">
        <v>0</v>
      </c>
      <c r="J478" s="24">
        <v>2</v>
      </c>
      <c r="K478" s="24">
        <v>0</v>
      </c>
      <c r="L478" s="24">
        <v>0</v>
      </c>
      <c r="M478" s="24">
        <v>0</v>
      </c>
      <c r="N478" s="24">
        <v>0</v>
      </c>
      <c r="O478" s="24">
        <v>1</v>
      </c>
      <c r="P478" s="24">
        <v>3</v>
      </c>
      <c r="Q478" s="4"/>
    </row>
    <row r="479" spans="1:17" ht="14.5" customHeight="1" x14ac:dyDescent="0.35">
      <c r="A479" s="405" t="s">
        <v>257</v>
      </c>
      <c r="B479" s="209">
        <v>0</v>
      </c>
      <c r="C479" s="209">
        <v>0</v>
      </c>
      <c r="D479" s="209">
        <v>48</v>
      </c>
      <c r="E479" s="209">
        <v>0</v>
      </c>
      <c r="F479" s="209">
        <v>0</v>
      </c>
      <c r="G479" s="209">
        <v>1</v>
      </c>
      <c r="H479" s="209">
        <v>0</v>
      </c>
      <c r="I479" s="209">
        <v>0</v>
      </c>
      <c r="J479" s="209">
        <v>17</v>
      </c>
      <c r="K479" s="209">
        <v>1</v>
      </c>
      <c r="L479" s="209">
        <v>0</v>
      </c>
      <c r="M479" s="209">
        <v>0</v>
      </c>
      <c r="N479" s="209">
        <v>0</v>
      </c>
      <c r="O479" s="209">
        <v>2</v>
      </c>
      <c r="P479" s="209">
        <v>69</v>
      </c>
      <c r="Q479" s="4"/>
    </row>
    <row r="480" spans="1:17" ht="14.5" customHeight="1" x14ac:dyDescent="0.35">
      <c r="A480" s="406" t="s">
        <v>277</v>
      </c>
      <c r="B480" s="24">
        <v>0</v>
      </c>
      <c r="C480" s="24">
        <v>0</v>
      </c>
      <c r="D480" s="24">
        <v>50</v>
      </c>
      <c r="E480" s="24">
        <v>0</v>
      </c>
      <c r="F480" s="24">
        <v>0</v>
      </c>
      <c r="G480" s="24">
        <v>1</v>
      </c>
      <c r="H480" s="24">
        <v>0</v>
      </c>
      <c r="I480" s="24">
        <v>0</v>
      </c>
      <c r="J480" s="24">
        <v>19</v>
      </c>
      <c r="K480" s="24">
        <v>1</v>
      </c>
      <c r="L480" s="24">
        <v>0</v>
      </c>
      <c r="M480" s="24">
        <v>0</v>
      </c>
      <c r="N480" s="24">
        <v>0</v>
      </c>
      <c r="O480" s="24">
        <v>2</v>
      </c>
      <c r="P480" s="24">
        <v>73</v>
      </c>
      <c r="Q480" s="4"/>
    </row>
    <row r="481" spans="1:17" ht="14.5" customHeight="1" x14ac:dyDescent="0.35">
      <c r="A481" s="395" t="s">
        <v>278</v>
      </c>
      <c r="B481" s="407"/>
      <c r="C481" s="407"/>
      <c r="D481" s="407"/>
      <c r="E481" s="407"/>
      <c r="F481" s="407"/>
      <c r="G481" s="407"/>
      <c r="H481" s="407"/>
      <c r="I481" s="407"/>
      <c r="J481" s="407"/>
      <c r="K481" s="407"/>
      <c r="L481" s="407"/>
      <c r="M481" s="407"/>
      <c r="N481" s="407"/>
      <c r="O481" s="407"/>
      <c r="P481" s="408"/>
      <c r="Q481" s="4"/>
    </row>
    <row r="482" spans="1:17" ht="14.5" customHeight="1" x14ac:dyDescent="0.35">
      <c r="A482" s="400" t="s">
        <v>261</v>
      </c>
      <c r="B482" s="409"/>
      <c r="C482" s="409"/>
      <c r="D482" s="409"/>
      <c r="E482" s="409"/>
      <c r="F482" s="409"/>
      <c r="G482" s="409"/>
      <c r="H482" s="409"/>
      <c r="I482" s="409"/>
      <c r="J482" s="409"/>
      <c r="K482" s="409"/>
      <c r="L482" s="409"/>
      <c r="M482" s="409"/>
      <c r="N482" s="409"/>
      <c r="O482" s="409"/>
      <c r="P482" s="410"/>
      <c r="Q482" s="4"/>
    </row>
    <row r="483" spans="1:17" ht="14.5" customHeight="1" x14ac:dyDescent="0.35">
      <c r="A483" s="16" t="s">
        <v>246</v>
      </c>
      <c r="B483" s="24">
        <v>1</v>
      </c>
      <c r="C483" s="24">
        <v>0</v>
      </c>
      <c r="D483" s="24">
        <v>18</v>
      </c>
      <c r="E483" s="24">
        <v>5</v>
      </c>
      <c r="F483" s="24">
        <v>1</v>
      </c>
      <c r="G483" s="24">
        <v>0</v>
      </c>
      <c r="H483" s="24">
        <v>0</v>
      </c>
      <c r="I483" s="24">
        <v>0</v>
      </c>
      <c r="J483" s="24">
        <v>7</v>
      </c>
      <c r="K483" s="24">
        <v>0</v>
      </c>
      <c r="L483" s="24">
        <v>0</v>
      </c>
      <c r="M483" s="24">
        <v>0</v>
      </c>
      <c r="N483" s="24">
        <v>0</v>
      </c>
      <c r="O483" s="24">
        <v>0</v>
      </c>
      <c r="P483" s="24">
        <v>32</v>
      </c>
      <c r="Q483" s="4"/>
    </row>
    <row r="484" spans="1:17" ht="14.5" customHeight="1" x14ac:dyDescent="0.35">
      <c r="A484" s="16" t="s">
        <v>247</v>
      </c>
      <c r="B484" s="24">
        <v>16</v>
      </c>
      <c r="C484" s="24">
        <v>12</v>
      </c>
      <c r="D484" s="24">
        <v>179</v>
      </c>
      <c r="E484" s="24">
        <v>9</v>
      </c>
      <c r="F484" s="24">
        <v>9</v>
      </c>
      <c r="G484" s="24">
        <v>0</v>
      </c>
      <c r="H484" s="24">
        <v>1</v>
      </c>
      <c r="I484" s="24">
        <v>3</v>
      </c>
      <c r="J484" s="24">
        <v>130</v>
      </c>
      <c r="K484" s="24">
        <v>8</v>
      </c>
      <c r="L484" s="24">
        <v>6</v>
      </c>
      <c r="M484" s="24">
        <v>0</v>
      </c>
      <c r="N484" s="24">
        <v>0</v>
      </c>
      <c r="O484" s="24">
        <v>1</v>
      </c>
      <c r="P484" s="24">
        <v>374</v>
      </c>
      <c r="Q484" s="4"/>
    </row>
    <row r="485" spans="1:17" ht="14.5" customHeight="1" x14ac:dyDescent="0.35">
      <c r="A485" s="16" t="s">
        <v>248</v>
      </c>
      <c r="B485" s="24">
        <v>73</v>
      </c>
      <c r="C485" s="24">
        <v>52</v>
      </c>
      <c r="D485" s="24">
        <v>577</v>
      </c>
      <c r="E485" s="24">
        <v>53</v>
      </c>
      <c r="F485" s="24">
        <v>46</v>
      </c>
      <c r="G485" s="24">
        <v>0</v>
      </c>
      <c r="H485" s="24">
        <v>1</v>
      </c>
      <c r="I485" s="24">
        <v>18</v>
      </c>
      <c r="J485" s="24">
        <v>428</v>
      </c>
      <c r="K485" s="24">
        <v>37</v>
      </c>
      <c r="L485" s="24">
        <v>35</v>
      </c>
      <c r="M485" s="24">
        <v>1</v>
      </c>
      <c r="N485" s="24">
        <v>4</v>
      </c>
      <c r="O485" s="24">
        <v>12</v>
      </c>
      <c r="P485" s="24">
        <v>1337</v>
      </c>
      <c r="Q485" s="4"/>
    </row>
    <row r="486" spans="1:17" ht="14.5" customHeight="1" x14ac:dyDescent="0.35">
      <c r="A486" s="16" t="s">
        <v>249</v>
      </c>
      <c r="B486" s="24">
        <v>3</v>
      </c>
      <c r="C486" s="24">
        <v>1</v>
      </c>
      <c r="D486" s="24">
        <v>12</v>
      </c>
      <c r="E486" s="24">
        <v>0</v>
      </c>
      <c r="F486" s="24">
        <v>0</v>
      </c>
      <c r="G486" s="24">
        <v>0</v>
      </c>
      <c r="H486" s="24">
        <v>0</v>
      </c>
      <c r="I486" s="24">
        <v>0</v>
      </c>
      <c r="J486" s="24">
        <v>0</v>
      </c>
      <c r="K486" s="24">
        <v>0</v>
      </c>
      <c r="L486" s="24">
        <v>0</v>
      </c>
      <c r="M486" s="24">
        <v>0</v>
      </c>
      <c r="N486" s="24">
        <v>0</v>
      </c>
      <c r="O486" s="24">
        <v>0</v>
      </c>
      <c r="P486" s="24">
        <v>16</v>
      </c>
      <c r="Q486" s="4"/>
    </row>
    <row r="487" spans="1:17" ht="14.5" customHeight="1" x14ac:dyDescent="0.35">
      <c r="A487" s="16" t="s">
        <v>250</v>
      </c>
      <c r="B487" s="24">
        <v>1</v>
      </c>
      <c r="C487" s="24">
        <v>0</v>
      </c>
      <c r="D487" s="24">
        <v>4</v>
      </c>
      <c r="E487" s="24">
        <v>0</v>
      </c>
      <c r="F487" s="24">
        <v>0</v>
      </c>
      <c r="G487" s="24">
        <v>0</v>
      </c>
      <c r="H487" s="24">
        <v>0</v>
      </c>
      <c r="I487" s="24">
        <v>0</v>
      </c>
      <c r="J487" s="24">
        <v>3</v>
      </c>
      <c r="K487" s="24">
        <v>0</v>
      </c>
      <c r="L487" s="24">
        <v>0</v>
      </c>
      <c r="M487" s="24">
        <v>0</v>
      </c>
      <c r="N487" s="24">
        <v>0</v>
      </c>
      <c r="O487" s="24">
        <v>0</v>
      </c>
      <c r="P487" s="24">
        <v>8</v>
      </c>
      <c r="Q487" s="4"/>
    </row>
    <row r="488" spans="1:17" ht="14.5" customHeight="1" x14ac:dyDescent="0.35">
      <c r="A488" s="16" t="s">
        <v>251</v>
      </c>
      <c r="B488" s="24">
        <v>1</v>
      </c>
      <c r="C488" s="24">
        <v>5</v>
      </c>
      <c r="D488" s="24">
        <v>15</v>
      </c>
      <c r="E488" s="24">
        <v>2</v>
      </c>
      <c r="F488" s="24">
        <v>0</v>
      </c>
      <c r="G488" s="24">
        <v>0</v>
      </c>
      <c r="H488" s="24">
        <v>0</v>
      </c>
      <c r="I488" s="24">
        <v>0</v>
      </c>
      <c r="J488" s="24">
        <v>37</v>
      </c>
      <c r="K488" s="24">
        <v>5</v>
      </c>
      <c r="L488" s="24">
        <v>3</v>
      </c>
      <c r="M488" s="24">
        <v>0</v>
      </c>
      <c r="N488" s="24">
        <v>2</v>
      </c>
      <c r="O488" s="24">
        <v>1</v>
      </c>
      <c r="P488" s="24">
        <v>71</v>
      </c>
      <c r="Q488" s="4"/>
    </row>
    <row r="489" spans="1:17" ht="14.5" customHeight="1" x14ac:dyDescent="0.35">
      <c r="A489" s="16" t="s">
        <v>252</v>
      </c>
      <c r="B489" s="24">
        <v>0</v>
      </c>
      <c r="C489" s="24">
        <v>0</v>
      </c>
      <c r="D489" s="24">
        <v>2</v>
      </c>
      <c r="E489" s="24">
        <v>0</v>
      </c>
      <c r="F489" s="24">
        <v>0</v>
      </c>
      <c r="G489" s="24">
        <v>0</v>
      </c>
      <c r="H489" s="24">
        <v>0</v>
      </c>
      <c r="I489" s="24">
        <v>0</v>
      </c>
      <c r="J489" s="24">
        <v>0</v>
      </c>
      <c r="K489" s="24">
        <v>0</v>
      </c>
      <c r="L489" s="24">
        <v>0</v>
      </c>
      <c r="M489" s="24">
        <v>0</v>
      </c>
      <c r="N489" s="24">
        <v>0</v>
      </c>
      <c r="O489" s="24">
        <v>0</v>
      </c>
      <c r="P489" s="24">
        <v>2</v>
      </c>
      <c r="Q489" s="4"/>
    </row>
    <row r="490" spans="1:17" ht="14.5" customHeight="1" x14ac:dyDescent="0.35">
      <c r="A490" s="16" t="s">
        <v>253</v>
      </c>
      <c r="B490" s="24">
        <v>0</v>
      </c>
      <c r="C490" s="24">
        <v>0</v>
      </c>
      <c r="D490" s="24">
        <v>1</v>
      </c>
      <c r="E490" s="24">
        <v>0</v>
      </c>
      <c r="F490" s="24">
        <v>0</v>
      </c>
      <c r="G490" s="24">
        <v>0</v>
      </c>
      <c r="H490" s="24">
        <v>0</v>
      </c>
      <c r="I490" s="24">
        <v>0</v>
      </c>
      <c r="J490" s="24">
        <v>0</v>
      </c>
      <c r="K490" s="24">
        <v>0</v>
      </c>
      <c r="L490" s="24">
        <v>0</v>
      </c>
      <c r="M490" s="24">
        <v>0</v>
      </c>
      <c r="N490" s="24">
        <v>0</v>
      </c>
      <c r="O490" s="24">
        <v>0</v>
      </c>
      <c r="P490" s="24">
        <v>1</v>
      </c>
      <c r="Q490" s="4"/>
    </row>
    <row r="491" spans="1:17" ht="14.5" customHeight="1" x14ac:dyDescent="0.35">
      <c r="A491" s="16" t="s">
        <v>254</v>
      </c>
      <c r="B491" s="24">
        <v>0</v>
      </c>
      <c r="C491" s="24">
        <v>1</v>
      </c>
      <c r="D491" s="24">
        <v>1</v>
      </c>
      <c r="E491" s="24">
        <v>0</v>
      </c>
      <c r="F491" s="24">
        <v>0</v>
      </c>
      <c r="G491" s="24">
        <v>0</v>
      </c>
      <c r="H491" s="24">
        <v>0</v>
      </c>
      <c r="I491" s="24">
        <v>0</v>
      </c>
      <c r="J491" s="24">
        <v>1</v>
      </c>
      <c r="K491" s="24">
        <v>0</v>
      </c>
      <c r="L491" s="24">
        <v>0</v>
      </c>
      <c r="M491" s="24">
        <v>0</v>
      </c>
      <c r="N491" s="24">
        <v>0</v>
      </c>
      <c r="O491" s="24">
        <v>0</v>
      </c>
      <c r="P491" s="24">
        <v>3</v>
      </c>
      <c r="Q491" s="4"/>
    </row>
    <row r="492" spans="1:17" ht="14.5" customHeight="1" x14ac:dyDescent="0.35">
      <c r="A492" s="16" t="s">
        <v>255</v>
      </c>
      <c r="B492" s="24">
        <v>0</v>
      </c>
      <c r="C492" s="24">
        <v>0</v>
      </c>
      <c r="D492" s="24">
        <v>0</v>
      </c>
      <c r="E492" s="24">
        <v>0</v>
      </c>
      <c r="F492" s="24">
        <v>0</v>
      </c>
      <c r="G492" s="24">
        <v>0</v>
      </c>
      <c r="H492" s="24">
        <v>0</v>
      </c>
      <c r="I492" s="24">
        <v>0</v>
      </c>
      <c r="J492" s="24">
        <v>0</v>
      </c>
      <c r="K492" s="24">
        <v>0</v>
      </c>
      <c r="L492" s="24">
        <v>0</v>
      </c>
      <c r="M492" s="24">
        <v>0</v>
      </c>
      <c r="N492" s="24">
        <v>0</v>
      </c>
      <c r="O492" s="24">
        <v>0</v>
      </c>
      <c r="P492" s="24">
        <v>0</v>
      </c>
      <c r="Q492" s="4"/>
    </row>
    <row r="493" spans="1:17" ht="14.5" customHeight="1" x14ac:dyDescent="0.35">
      <c r="A493" s="405" t="s">
        <v>257</v>
      </c>
      <c r="B493" s="209">
        <v>95</v>
      </c>
      <c r="C493" s="209">
        <v>71</v>
      </c>
      <c r="D493" s="209">
        <v>809</v>
      </c>
      <c r="E493" s="209">
        <v>69</v>
      </c>
      <c r="F493" s="209">
        <v>56</v>
      </c>
      <c r="G493" s="209">
        <v>0</v>
      </c>
      <c r="H493" s="209">
        <v>2</v>
      </c>
      <c r="I493" s="209">
        <v>21</v>
      </c>
      <c r="J493" s="209">
        <v>606</v>
      </c>
      <c r="K493" s="209">
        <v>50</v>
      </c>
      <c r="L493" s="209">
        <v>44</v>
      </c>
      <c r="M493" s="209">
        <v>1</v>
      </c>
      <c r="N493" s="209">
        <v>6</v>
      </c>
      <c r="O493" s="209">
        <v>14</v>
      </c>
      <c r="P493" s="209">
        <v>1844</v>
      </c>
      <c r="Q493" s="4"/>
    </row>
    <row r="494" spans="1:17" ht="14.5" customHeight="1" x14ac:dyDescent="0.35">
      <c r="A494" s="406" t="s">
        <v>277</v>
      </c>
      <c r="B494" s="24">
        <v>93</v>
      </c>
      <c r="C494" s="24">
        <v>70</v>
      </c>
      <c r="D494" s="24">
        <v>817</v>
      </c>
      <c r="E494" s="24">
        <v>72</v>
      </c>
      <c r="F494" s="24">
        <v>53</v>
      </c>
      <c r="G494" s="24">
        <v>0</v>
      </c>
      <c r="H494" s="24">
        <v>3</v>
      </c>
      <c r="I494" s="24">
        <v>24</v>
      </c>
      <c r="J494" s="24">
        <v>623</v>
      </c>
      <c r="K494" s="24">
        <v>57</v>
      </c>
      <c r="L494" s="24">
        <v>40</v>
      </c>
      <c r="M494" s="24">
        <v>1</v>
      </c>
      <c r="N494" s="24">
        <v>3</v>
      </c>
      <c r="O494" s="24">
        <v>17</v>
      </c>
      <c r="P494" s="24">
        <v>1873</v>
      </c>
      <c r="Q494" s="4"/>
    </row>
    <row r="495" spans="1:17" ht="14.5" customHeight="1" x14ac:dyDescent="0.35">
      <c r="A495" s="395" t="s">
        <v>278</v>
      </c>
      <c r="B495" s="407"/>
      <c r="C495" s="407"/>
      <c r="D495" s="407"/>
      <c r="E495" s="407"/>
      <c r="F495" s="407"/>
      <c r="G495" s="407"/>
      <c r="H495" s="407"/>
      <c r="I495" s="407"/>
      <c r="J495" s="407"/>
      <c r="K495" s="407"/>
      <c r="L495" s="407"/>
      <c r="M495" s="407"/>
      <c r="N495" s="407"/>
      <c r="O495" s="407"/>
      <c r="P495" s="408"/>
      <c r="Q495" s="4"/>
    </row>
    <row r="496" spans="1:17" ht="14.5" customHeight="1" x14ac:dyDescent="0.35">
      <c r="A496" s="400" t="s">
        <v>271</v>
      </c>
      <c r="B496" s="409"/>
      <c r="C496" s="409"/>
      <c r="D496" s="409"/>
      <c r="E496" s="409"/>
      <c r="F496" s="409"/>
      <c r="G496" s="409"/>
      <c r="H496" s="409"/>
      <c r="I496" s="409"/>
      <c r="J496" s="409"/>
      <c r="K496" s="409"/>
      <c r="L496" s="409"/>
      <c r="M496" s="409"/>
      <c r="N496" s="409"/>
      <c r="O496" s="409"/>
      <c r="P496" s="410"/>
      <c r="Q496" s="4"/>
    </row>
    <row r="497" spans="1:17" ht="14.5" customHeight="1" x14ac:dyDescent="0.35">
      <c r="A497" s="16" t="s">
        <v>246</v>
      </c>
      <c r="B497" s="24">
        <v>0</v>
      </c>
      <c r="C497" s="24">
        <v>0</v>
      </c>
      <c r="D497" s="24">
        <v>0</v>
      </c>
      <c r="E497" s="24">
        <v>0</v>
      </c>
      <c r="F497" s="24">
        <v>0</v>
      </c>
      <c r="G497" s="24">
        <v>0</v>
      </c>
      <c r="H497" s="24">
        <v>0</v>
      </c>
      <c r="I497" s="24">
        <v>0</v>
      </c>
      <c r="J497" s="24">
        <v>0</v>
      </c>
      <c r="K497" s="24">
        <v>0</v>
      </c>
      <c r="L497" s="24">
        <v>0</v>
      </c>
      <c r="M497" s="24">
        <v>0</v>
      </c>
      <c r="N497" s="24">
        <v>0</v>
      </c>
      <c r="O497" s="24">
        <v>0</v>
      </c>
      <c r="P497" s="24">
        <v>0</v>
      </c>
      <c r="Q497" s="4"/>
    </row>
    <row r="498" spans="1:17" ht="14.5" customHeight="1" x14ac:dyDescent="0.35">
      <c r="A498" s="16" t="s">
        <v>247</v>
      </c>
      <c r="B498" s="24">
        <v>2</v>
      </c>
      <c r="C498" s="24">
        <v>0</v>
      </c>
      <c r="D498" s="24">
        <v>6</v>
      </c>
      <c r="E498" s="24">
        <v>1</v>
      </c>
      <c r="F498" s="24">
        <v>1</v>
      </c>
      <c r="G498" s="24">
        <v>0</v>
      </c>
      <c r="H498" s="24">
        <v>0</v>
      </c>
      <c r="I498" s="24">
        <v>1</v>
      </c>
      <c r="J498" s="24">
        <v>1</v>
      </c>
      <c r="K498" s="24">
        <v>0</v>
      </c>
      <c r="L498" s="24">
        <v>0</v>
      </c>
      <c r="M498" s="24">
        <v>0</v>
      </c>
      <c r="N498" s="24">
        <v>0</v>
      </c>
      <c r="O498" s="24">
        <v>0</v>
      </c>
      <c r="P498" s="24">
        <v>12</v>
      </c>
      <c r="Q498" s="4"/>
    </row>
    <row r="499" spans="1:17" ht="14.5" customHeight="1" x14ac:dyDescent="0.35">
      <c r="A499" s="16" t="s">
        <v>248</v>
      </c>
      <c r="B499" s="24">
        <v>0</v>
      </c>
      <c r="C499" s="24">
        <v>0</v>
      </c>
      <c r="D499" s="24">
        <v>5</v>
      </c>
      <c r="E499" s="24">
        <v>0</v>
      </c>
      <c r="F499" s="24">
        <v>0</v>
      </c>
      <c r="G499" s="24">
        <v>0</v>
      </c>
      <c r="H499" s="24">
        <v>0</v>
      </c>
      <c r="I499" s="24">
        <v>1</v>
      </c>
      <c r="J499" s="24">
        <v>4</v>
      </c>
      <c r="K499" s="24">
        <v>0</v>
      </c>
      <c r="L499" s="24">
        <v>1</v>
      </c>
      <c r="M499" s="24">
        <v>0</v>
      </c>
      <c r="N499" s="24">
        <v>1</v>
      </c>
      <c r="O499" s="24">
        <v>0</v>
      </c>
      <c r="P499" s="24">
        <v>12</v>
      </c>
      <c r="Q499" s="4"/>
    </row>
    <row r="500" spans="1:17" ht="14.5" customHeight="1" x14ac:dyDescent="0.35">
      <c r="A500" s="16" t="s">
        <v>249</v>
      </c>
      <c r="B500" s="24">
        <v>2</v>
      </c>
      <c r="C500" s="24">
        <v>0</v>
      </c>
      <c r="D500" s="24">
        <v>5</v>
      </c>
      <c r="E500" s="24">
        <v>0</v>
      </c>
      <c r="F500" s="24">
        <v>0</v>
      </c>
      <c r="G500" s="24">
        <v>0</v>
      </c>
      <c r="H500" s="24">
        <v>0</v>
      </c>
      <c r="I500" s="24">
        <v>1</v>
      </c>
      <c r="J500" s="24">
        <v>0</v>
      </c>
      <c r="K500" s="24">
        <v>0</v>
      </c>
      <c r="L500" s="24">
        <v>0</v>
      </c>
      <c r="M500" s="24">
        <v>0</v>
      </c>
      <c r="N500" s="24">
        <v>0</v>
      </c>
      <c r="O500" s="24">
        <v>0</v>
      </c>
      <c r="P500" s="24">
        <v>8</v>
      </c>
      <c r="Q500" s="4"/>
    </row>
    <row r="501" spans="1:17" ht="14.5" customHeight="1" x14ac:dyDescent="0.35">
      <c r="A501" s="16" t="s">
        <v>250</v>
      </c>
      <c r="B501" s="24">
        <v>0</v>
      </c>
      <c r="C501" s="24">
        <v>0</v>
      </c>
      <c r="D501" s="24">
        <v>0</v>
      </c>
      <c r="E501" s="24">
        <v>0</v>
      </c>
      <c r="F501" s="24">
        <v>0</v>
      </c>
      <c r="G501" s="24">
        <v>0</v>
      </c>
      <c r="H501" s="24">
        <v>0</v>
      </c>
      <c r="I501" s="24">
        <v>0</v>
      </c>
      <c r="J501" s="24">
        <v>0</v>
      </c>
      <c r="K501" s="24">
        <v>0</v>
      </c>
      <c r="L501" s="24">
        <v>0</v>
      </c>
      <c r="M501" s="24">
        <v>0</v>
      </c>
      <c r="N501" s="24">
        <v>0</v>
      </c>
      <c r="O501" s="24">
        <v>0</v>
      </c>
      <c r="P501" s="24">
        <v>0</v>
      </c>
      <c r="Q501" s="4"/>
    </row>
    <row r="502" spans="1:17" ht="14.5" customHeight="1" x14ac:dyDescent="0.35">
      <c r="A502" s="16" t="s">
        <v>251</v>
      </c>
      <c r="B502" s="24">
        <v>0</v>
      </c>
      <c r="C502" s="24">
        <v>0</v>
      </c>
      <c r="D502" s="24">
        <v>0</v>
      </c>
      <c r="E502" s="24">
        <v>0</v>
      </c>
      <c r="F502" s="24">
        <v>0</v>
      </c>
      <c r="G502" s="24">
        <v>0</v>
      </c>
      <c r="H502" s="24">
        <v>0</v>
      </c>
      <c r="I502" s="24">
        <v>0</v>
      </c>
      <c r="J502" s="24">
        <v>1</v>
      </c>
      <c r="K502" s="24">
        <v>0</v>
      </c>
      <c r="L502" s="24">
        <v>0</v>
      </c>
      <c r="M502" s="24">
        <v>0</v>
      </c>
      <c r="N502" s="24">
        <v>0</v>
      </c>
      <c r="O502" s="24">
        <v>0</v>
      </c>
      <c r="P502" s="24">
        <v>1</v>
      </c>
      <c r="Q502" s="4"/>
    </row>
    <row r="503" spans="1:17" ht="14.5" customHeight="1" x14ac:dyDescent="0.35">
      <c r="A503" s="16" t="s">
        <v>252</v>
      </c>
      <c r="B503" s="24">
        <v>10</v>
      </c>
      <c r="C503" s="24">
        <v>0</v>
      </c>
      <c r="D503" s="24">
        <v>49</v>
      </c>
      <c r="E503" s="24">
        <v>1</v>
      </c>
      <c r="F503" s="24">
        <v>0</v>
      </c>
      <c r="G503" s="24">
        <v>0</v>
      </c>
      <c r="H503" s="24">
        <v>0</v>
      </c>
      <c r="I503" s="24">
        <v>1</v>
      </c>
      <c r="J503" s="24">
        <v>2</v>
      </c>
      <c r="K503" s="24">
        <v>0</v>
      </c>
      <c r="L503" s="24">
        <v>1</v>
      </c>
      <c r="M503" s="24">
        <v>0</v>
      </c>
      <c r="N503" s="24">
        <v>0</v>
      </c>
      <c r="O503" s="24">
        <v>0</v>
      </c>
      <c r="P503" s="24">
        <v>64</v>
      </c>
      <c r="Q503" s="4"/>
    </row>
    <row r="504" spans="1:17" ht="14.5" customHeight="1" x14ac:dyDescent="0.35">
      <c r="A504" s="16" t="s">
        <v>253</v>
      </c>
      <c r="B504" s="24">
        <v>28</v>
      </c>
      <c r="C504" s="24">
        <v>1</v>
      </c>
      <c r="D504" s="24">
        <v>78</v>
      </c>
      <c r="E504" s="24">
        <v>8</v>
      </c>
      <c r="F504" s="24">
        <v>2</v>
      </c>
      <c r="G504" s="24">
        <v>0</v>
      </c>
      <c r="H504" s="24">
        <v>5</v>
      </c>
      <c r="I504" s="24">
        <v>7</v>
      </c>
      <c r="J504" s="24">
        <v>8</v>
      </c>
      <c r="K504" s="24">
        <v>1</v>
      </c>
      <c r="L504" s="24">
        <v>0</v>
      </c>
      <c r="M504" s="24">
        <v>0</v>
      </c>
      <c r="N504" s="24">
        <v>0</v>
      </c>
      <c r="O504" s="24">
        <v>0</v>
      </c>
      <c r="P504" s="24">
        <v>138</v>
      </c>
      <c r="Q504" s="4"/>
    </row>
    <row r="505" spans="1:17" ht="14.5" customHeight="1" x14ac:dyDescent="0.35">
      <c r="A505" s="16" t="s">
        <v>254</v>
      </c>
      <c r="B505" s="24">
        <v>0</v>
      </c>
      <c r="C505" s="24">
        <v>0</v>
      </c>
      <c r="D505" s="24">
        <v>1</v>
      </c>
      <c r="E505" s="24">
        <v>0</v>
      </c>
      <c r="F505" s="24">
        <v>0</v>
      </c>
      <c r="G505" s="24">
        <v>0</v>
      </c>
      <c r="H505" s="24">
        <v>0</v>
      </c>
      <c r="I505" s="24">
        <v>0</v>
      </c>
      <c r="J505" s="24">
        <v>1</v>
      </c>
      <c r="K505" s="24">
        <v>0</v>
      </c>
      <c r="L505" s="24">
        <v>0</v>
      </c>
      <c r="M505" s="24">
        <v>0</v>
      </c>
      <c r="N505" s="24">
        <v>0</v>
      </c>
      <c r="O505" s="24">
        <v>0</v>
      </c>
      <c r="P505" s="24">
        <v>2</v>
      </c>
      <c r="Q505" s="4"/>
    </row>
    <row r="506" spans="1:17" ht="14.5" customHeight="1" x14ac:dyDescent="0.35">
      <c r="A506" s="16" t="s">
        <v>255</v>
      </c>
      <c r="B506" s="24">
        <v>0</v>
      </c>
      <c r="C506" s="24">
        <v>0</v>
      </c>
      <c r="D506" s="24">
        <v>0</v>
      </c>
      <c r="E506" s="24">
        <v>0</v>
      </c>
      <c r="F506" s="24">
        <v>0</v>
      </c>
      <c r="G506" s="24">
        <v>0</v>
      </c>
      <c r="H506" s="24">
        <v>0</v>
      </c>
      <c r="I506" s="24">
        <v>0</v>
      </c>
      <c r="J506" s="24">
        <v>0</v>
      </c>
      <c r="K506" s="24">
        <v>0</v>
      </c>
      <c r="L506" s="24">
        <v>0</v>
      </c>
      <c r="M506" s="24">
        <v>0</v>
      </c>
      <c r="N506" s="24">
        <v>0</v>
      </c>
      <c r="O506" s="24">
        <v>0</v>
      </c>
      <c r="P506" s="24">
        <v>0</v>
      </c>
      <c r="Q506" s="4"/>
    </row>
    <row r="507" spans="1:17" ht="14.5" customHeight="1" x14ac:dyDescent="0.35">
      <c r="A507" s="405" t="s">
        <v>257</v>
      </c>
      <c r="B507" s="209">
        <v>42</v>
      </c>
      <c r="C507" s="209">
        <v>1</v>
      </c>
      <c r="D507" s="209">
        <v>144</v>
      </c>
      <c r="E507" s="209">
        <v>10</v>
      </c>
      <c r="F507" s="209">
        <v>3</v>
      </c>
      <c r="G507" s="209">
        <v>0</v>
      </c>
      <c r="H507" s="209">
        <v>5</v>
      </c>
      <c r="I507" s="209">
        <v>11</v>
      </c>
      <c r="J507" s="209">
        <v>17</v>
      </c>
      <c r="K507" s="209">
        <v>1</v>
      </c>
      <c r="L507" s="209">
        <v>2</v>
      </c>
      <c r="M507" s="209">
        <v>0</v>
      </c>
      <c r="N507" s="209">
        <v>1</v>
      </c>
      <c r="O507" s="209">
        <v>0</v>
      </c>
      <c r="P507" s="209">
        <v>237</v>
      </c>
      <c r="Q507" s="4"/>
    </row>
    <row r="508" spans="1:17" ht="14.5" customHeight="1" x14ac:dyDescent="0.35">
      <c r="A508" s="406" t="s">
        <v>277</v>
      </c>
      <c r="B508" s="24">
        <v>39</v>
      </c>
      <c r="C508" s="24">
        <v>2</v>
      </c>
      <c r="D508" s="24">
        <v>146</v>
      </c>
      <c r="E508" s="24">
        <v>8</v>
      </c>
      <c r="F508" s="24">
        <v>3</v>
      </c>
      <c r="G508" s="24">
        <v>0</v>
      </c>
      <c r="H508" s="24">
        <v>4</v>
      </c>
      <c r="I508" s="24">
        <v>10</v>
      </c>
      <c r="J508" s="24">
        <v>18</v>
      </c>
      <c r="K508" s="24">
        <v>1</v>
      </c>
      <c r="L508" s="24">
        <v>2</v>
      </c>
      <c r="M508" s="24">
        <v>0</v>
      </c>
      <c r="N508" s="24">
        <v>1</v>
      </c>
      <c r="O508" s="24">
        <v>0</v>
      </c>
      <c r="P508" s="24">
        <v>234</v>
      </c>
      <c r="Q508" s="4"/>
    </row>
    <row r="509" spans="1:17" ht="14.5" customHeight="1" x14ac:dyDescent="0.35">
      <c r="A509" s="395" t="s">
        <v>278</v>
      </c>
      <c r="B509" s="407"/>
      <c r="C509" s="407"/>
      <c r="D509" s="407"/>
      <c r="E509" s="407"/>
      <c r="F509" s="407"/>
      <c r="G509" s="407"/>
      <c r="H509" s="407"/>
      <c r="I509" s="407"/>
      <c r="J509" s="407"/>
      <c r="K509" s="407"/>
      <c r="L509" s="407"/>
      <c r="M509" s="407"/>
      <c r="N509" s="407"/>
      <c r="O509" s="407"/>
      <c r="P509" s="408"/>
      <c r="Q509" s="4"/>
    </row>
    <row r="510" spans="1:17" ht="14.5" customHeight="1" x14ac:dyDescent="0.35">
      <c r="A510" s="400" t="s">
        <v>266</v>
      </c>
      <c r="B510" s="409"/>
      <c r="C510" s="409"/>
      <c r="D510" s="409"/>
      <c r="E510" s="409"/>
      <c r="F510" s="409"/>
      <c r="G510" s="409"/>
      <c r="H510" s="409"/>
      <c r="I510" s="409"/>
      <c r="J510" s="409"/>
      <c r="K510" s="409"/>
      <c r="L510" s="409"/>
      <c r="M510" s="409"/>
      <c r="N510" s="409"/>
      <c r="O510" s="409"/>
      <c r="P510" s="410"/>
      <c r="Q510" s="4"/>
    </row>
    <row r="511" spans="1:17" ht="14.5" customHeight="1" x14ac:dyDescent="0.35">
      <c r="A511" s="16" t="s">
        <v>246</v>
      </c>
      <c r="B511" s="24">
        <v>0</v>
      </c>
      <c r="C511" s="24">
        <v>0</v>
      </c>
      <c r="D511" s="24">
        <v>1</v>
      </c>
      <c r="E511" s="24">
        <v>0</v>
      </c>
      <c r="F511" s="24">
        <v>0</v>
      </c>
      <c r="G511" s="24">
        <v>0</v>
      </c>
      <c r="H511" s="24">
        <v>0</v>
      </c>
      <c r="I511" s="24">
        <v>0</v>
      </c>
      <c r="J511" s="24">
        <v>0</v>
      </c>
      <c r="K511" s="24">
        <v>0</v>
      </c>
      <c r="L511" s="24">
        <v>0</v>
      </c>
      <c r="M511" s="24">
        <v>0</v>
      </c>
      <c r="N511" s="24">
        <v>0</v>
      </c>
      <c r="O511" s="24">
        <v>0</v>
      </c>
      <c r="P511" s="24">
        <v>1</v>
      </c>
      <c r="Q511" s="4"/>
    </row>
    <row r="512" spans="1:17" ht="14.5" customHeight="1" x14ac:dyDescent="0.35">
      <c r="A512" s="16" t="s">
        <v>247</v>
      </c>
      <c r="B512" s="24">
        <v>6</v>
      </c>
      <c r="C512" s="24">
        <v>0</v>
      </c>
      <c r="D512" s="24">
        <v>35</v>
      </c>
      <c r="E512" s="24">
        <v>2</v>
      </c>
      <c r="F512" s="24">
        <v>0</v>
      </c>
      <c r="G512" s="24">
        <v>0</v>
      </c>
      <c r="H512" s="24">
        <v>0</v>
      </c>
      <c r="I512" s="24">
        <v>0</v>
      </c>
      <c r="J512" s="24">
        <v>7</v>
      </c>
      <c r="K512" s="24">
        <v>1</v>
      </c>
      <c r="L512" s="24">
        <v>0</v>
      </c>
      <c r="M512" s="24">
        <v>0</v>
      </c>
      <c r="N512" s="24">
        <v>0</v>
      </c>
      <c r="O512" s="24">
        <v>1</v>
      </c>
      <c r="P512" s="24">
        <v>52</v>
      </c>
      <c r="Q512" s="4"/>
    </row>
    <row r="513" spans="1:17" ht="14.5" customHeight="1" x14ac:dyDescent="0.35">
      <c r="A513" s="16" t="s">
        <v>248</v>
      </c>
      <c r="B513" s="24">
        <v>7</v>
      </c>
      <c r="C513" s="24">
        <v>4</v>
      </c>
      <c r="D513" s="24">
        <v>53</v>
      </c>
      <c r="E513" s="24">
        <v>2</v>
      </c>
      <c r="F513" s="24">
        <v>0</v>
      </c>
      <c r="G513" s="24">
        <v>0</v>
      </c>
      <c r="H513" s="24">
        <v>0</v>
      </c>
      <c r="I513" s="24">
        <v>3</v>
      </c>
      <c r="J513" s="24">
        <v>24</v>
      </c>
      <c r="K513" s="24">
        <v>0</v>
      </c>
      <c r="L513" s="24">
        <v>1</v>
      </c>
      <c r="M513" s="24">
        <v>0</v>
      </c>
      <c r="N513" s="24">
        <v>0</v>
      </c>
      <c r="O513" s="24">
        <v>0</v>
      </c>
      <c r="P513" s="24">
        <v>94</v>
      </c>
      <c r="Q513" s="4"/>
    </row>
    <row r="514" spans="1:17" ht="14.5" customHeight="1" x14ac:dyDescent="0.35">
      <c r="A514" s="16" t="s">
        <v>249</v>
      </c>
      <c r="B514" s="24">
        <v>0</v>
      </c>
      <c r="C514" s="24">
        <v>0</v>
      </c>
      <c r="D514" s="24">
        <v>2</v>
      </c>
      <c r="E514" s="24">
        <v>0</v>
      </c>
      <c r="F514" s="24">
        <v>0</v>
      </c>
      <c r="G514" s="24">
        <v>0</v>
      </c>
      <c r="H514" s="24">
        <v>0</v>
      </c>
      <c r="I514" s="24">
        <v>1</v>
      </c>
      <c r="J514" s="24">
        <v>0</v>
      </c>
      <c r="K514" s="24">
        <v>0</v>
      </c>
      <c r="L514" s="24">
        <v>0</v>
      </c>
      <c r="M514" s="24">
        <v>0</v>
      </c>
      <c r="N514" s="24">
        <v>0</v>
      </c>
      <c r="O514" s="24">
        <v>0</v>
      </c>
      <c r="P514" s="24">
        <v>3</v>
      </c>
      <c r="Q514" s="4"/>
    </row>
    <row r="515" spans="1:17" ht="14.5" customHeight="1" x14ac:dyDescent="0.35">
      <c r="A515" s="16" t="s">
        <v>250</v>
      </c>
      <c r="B515" s="24">
        <v>8</v>
      </c>
      <c r="C515" s="24">
        <v>1</v>
      </c>
      <c r="D515" s="24">
        <v>72</v>
      </c>
      <c r="E515" s="24">
        <v>3</v>
      </c>
      <c r="F515" s="24">
        <v>1</v>
      </c>
      <c r="G515" s="24">
        <v>0</v>
      </c>
      <c r="H515" s="24">
        <v>0</v>
      </c>
      <c r="I515" s="24">
        <v>2</v>
      </c>
      <c r="J515" s="24">
        <v>7</v>
      </c>
      <c r="K515" s="24">
        <v>0</v>
      </c>
      <c r="L515" s="24">
        <v>0</v>
      </c>
      <c r="M515" s="24">
        <v>0</v>
      </c>
      <c r="N515" s="24">
        <v>0</v>
      </c>
      <c r="O515" s="24">
        <v>0</v>
      </c>
      <c r="P515" s="24">
        <v>94</v>
      </c>
      <c r="Q515" s="4"/>
    </row>
    <row r="516" spans="1:17" ht="14.5" customHeight="1" x14ac:dyDescent="0.35">
      <c r="A516" s="16" t="s">
        <v>251</v>
      </c>
      <c r="B516" s="24">
        <v>0</v>
      </c>
      <c r="C516" s="24">
        <v>2</v>
      </c>
      <c r="D516" s="24">
        <v>3</v>
      </c>
      <c r="E516" s="24">
        <v>0</v>
      </c>
      <c r="F516" s="24">
        <v>0</v>
      </c>
      <c r="G516" s="24">
        <v>0</v>
      </c>
      <c r="H516" s="24">
        <v>0</v>
      </c>
      <c r="I516" s="24">
        <v>0</v>
      </c>
      <c r="J516" s="24">
        <v>7</v>
      </c>
      <c r="K516" s="24">
        <v>0</v>
      </c>
      <c r="L516" s="24">
        <v>0</v>
      </c>
      <c r="M516" s="24">
        <v>0</v>
      </c>
      <c r="N516" s="24">
        <v>0</v>
      </c>
      <c r="O516" s="24">
        <v>0</v>
      </c>
      <c r="P516" s="24">
        <v>12</v>
      </c>
      <c r="Q516" s="4"/>
    </row>
    <row r="517" spans="1:17" ht="14.5" customHeight="1" x14ac:dyDescent="0.35">
      <c r="A517" s="16" t="s">
        <v>252</v>
      </c>
      <c r="B517" s="24">
        <v>0</v>
      </c>
      <c r="C517" s="24">
        <v>0</v>
      </c>
      <c r="D517" s="24">
        <v>1</v>
      </c>
      <c r="E517" s="24">
        <v>1</v>
      </c>
      <c r="F517" s="24">
        <v>0</v>
      </c>
      <c r="G517" s="24">
        <v>0</v>
      </c>
      <c r="H517" s="24">
        <v>0</v>
      </c>
      <c r="I517" s="24">
        <v>0</v>
      </c>
      <c r="J517" s="24">
        <v>0</v>
      </c>
      <c r="K517" s="24">
        <v>0</v>
      </c>
      <c r="L517" s="24">
        <v>0</v>
      </c>
      <c r="M517" s="24">
        <v>0</v>
      </c>
      <c r="N517" s="24">
        <v>0</v>
      </c>
      <c r="O517" s="24">
        <v>0</v>
      </c>
      <c r="P517" s="24">
        <v>2</v>
      </c>
      <c r="Q517" s="4"/>
    </row>
    <row r="518" spans="1:17" ht="14.5" customHeight="1" x14ac:dyDescent="0.35">
      <c r="A518" s="16" t="s">
        <v>253</v>
      </c>
      <c r="B518" s="24">
        <v>65</v>
      </c>
      <c r="C518" s="24">
        <v>6</v>
      </c>
      <c r="D518" s="24">
        <v>82</v>
      </c>
      <c r="E518" s="24">
        <v>11</v>
      </c>
      <c r="F518" s="24">
        <v>3</v>
      </c>
      <c r="G518" s="24">
        <v>1</v>
      </c>
      <c r="H518" s="24">
        <v>1</v>
      </c>
      <c r="I518" s="24">
        <v>5</v>
      </c>
      <c r="J518" s="24">
        <v>0</v>
      </c>
      <c r="K518" s="24">
        <v>0</v>
      </c>
      <c r="L518" s="24">
        <v>0</v>
      </c>
      <c r="M518" s="24">
        <v>0</v>
      </c>
      <c r="N518" s="24">
        <v>0</v>
      </c>
      <c r="O518" s="24">
        <v>1</v>
      </c>
      <c r="P518" s="24">
        <v>175</v>
      </c>
      <c r="Q518" s="4"/>
    </row>
    <row r="519" spans="1:17" ht="14.5" customHeight="1" x14ac:dyDescent="0.35">
      <c r="A519" s="16" t="s">
        <v>254</v>
      </c>
      <c r="B519" s="24">
        <v>0</v>
      </c>
      <c r="C519" s="24">
        <v>0</v>
      </c>
      <c r="D519" s="24">
        <v>0</v>
      </c>
      <c r="E519" s="24">
        <v>0</v>
      </c>
      <c r="F519" s="24">
        <v>0</v>
      </c>
      <c r="G519" s="24">
        <v>0</v>
      </c>
      <c r="H519" s="24">
        <v>0</v>
      </c>
      <c r="I519" s="24">
        <v>0</v>
      </c>
      <c r="J519" s="24">
        <v>0</v>
      </c>
      <c r="K519" s="24">
        <v>0</v>
      </c>
      <c r="L519" s="24">
        <v>0</v>
      </c>
      <c r="M519" s="24">
        <v>0</v>
      </c>
      <c r="N519" s="24">
        <v>0</v>
      </c>
      <c r="O519" s="24">
        <v>0</v>
      </c>
      <c r="P519" s="24">
        <v>0</v>
      </c>
      <c r="Q519" s="4"/>
    </row>
    <row r="520" spans="1:17" ht="14.5" customHeight="1" x14ac:dyDescent="0.35">
      <c r="A520" s="16" t="s">
        <v>255</v>
      </c>
      <c r="B520" s="24">
        <v>0</v>
      </c>
      <c r="C520" s="24">
        <v>0</v>
      </c>
      <c r="D520" s="24">
        <v>0</v>
      </c>
      <c r="E520" s="24">
        <v>0</v>
      </c>
      <c r="F520" s="24">
        <v>0</v>
      </c>
      <c r="G520" s="24">
        <v>0</v>
      </c>
      <c r="H520" s="24">
        <v>0</v>
      </c>
      <c r="I520" s="24">
        <v>0</v>
      </c>
      <c r="J520" s="24">
        <v>0</v>
      </c>
      <c r="K520" s="24">
        <v>0</v>
      </c>
      <c r="L520" s="24">
        <v>0</v>
      </c>
      <c r="M520" s="24">
        <v>0</v>
      </c>
      <c r="N520" s="24">
        <v>0</v>
      </c>
      <c r="O520" s="24">
        <v>0</v>
      </c>
      <c r="P520" s="24">
        <v>0</v>
      </c>
      <c r="Q520" s="4"/>
    </row>
    <row r="521" spans="1:17" ht="14.5" customHeight="1" x14ac:dyDescent="0.35">
      <c r="A521" s="405" t="s">
        <v>257</v>
      </c>
      <c r="B521" s="209">
        <v>86</v>
      </c>
      <c r="C521" s="209">
        <v>13</v>
      </c>
      <c r="D521" s="209">
        <v>249</v>
      </c>
      <c r="E521" s="209">
        <v>19</v>
      </c>
      <c r="F521" s="209">
        <v>4</v>
      </c>
      <c r="G521" s="209">
        <v>1</v>
      </c>
      <c r="H521" s="209">
        <v>1</v>
      </c>
      <c r="I521" s="209">
        <v>11</v>
      </c>
      <c r="J521" s="209">
        <v>45</v>
      </c>
      <c r="K521" s="209">
        <v>1</v>
      </c>
      <c r="L521" s="209">
        <v>1</v>
      </c>
      <c r="M521" s="209">
        <v>0</v>
      </c>
      <c r="N521" s="209">
        <v>0</v>
      </c>
      <c r="O521" s="209">
        <v>2</v>
      </c>
      <c r="P521" s="209">
        <v>433</v>
      </c>
      <c r="Q521" s="4"/>
    </row>
    <row r="522" spans="1:17" ht="14.5" customHeight="1" x14ac:dyDescent="0.35">
      <c r="A522" s="406" t="s">
        <v>277</v>
      </c>
      <c r="B522" s="24">
        <v>85</v>
      </c>
      <c r="C522" s="24">
        <v>12</v>
      </c>
      <c r="D522" s="24">
        <v>256</v>
      </c>
      <c r="E522" s="24">
        <v>23</v>
      </c>
      <c r="F522" s="24">
        <v>4</v>
      </c>
      <c r="G522" s="24">
        <v>1</v>
      </c>
      <c r="H522" s="24">
        <v>0</v>
      </c>
      <c r="I522" s="24">
        <v>11</v>
      </c>
      <c r="J522" s="24">
        <v>46</v>
      </c>
      <c r="K522" s="24">
        <v>1</v>
      </c>
      <c r="L522" s="24">
        <v>0</v>
      </c>
      <c r="M522" s="24">
        <v>1</v>
      </c>
      <c r="N522" s="24">
        <v>0</v>
      </c>
      <c r="O522" s="24">
        <v>2</v>
      </c>
      <c r="P522" s="24">
        <v>442</v>
      </c>
      <c r="Q522" s="4"/>
    </row>
    <row r="523" spans="1:17" ht="14.5" customHeight="1" x14ac:dyDescent="0.45">
      <c r="A523" s="383"/>
      <c r="B523" s="383"/>
      <c r="C523" s="383"/>
      <c r="D523" s="383"/>
      <c r="E523" s="383"/>
      <c r="F523" s="383"/>
      <c r="G523" s="383"/>
      <c r="H523" s="383"/>
      <c r="I523" s="383"/>
      <c r="J523" s="383"/>
      <c r="K523" s="383"/>
      <c r="L523" s="383"/>
      <c r="M523" s="383"/>
      <c r="N523" s="383"/>
      <c r="O523" s="383"/>
      <c r="P523" s="383"/>
    </row>
    <row r="524" spans="1:17" ht="14.5" customHeight="1" x14ac:dyDescent="0.45">
      <c r="A524" s="383"/>
      <c r="B524" s="383"/>
      <c r="C524" s="383"/>
      <c r="D524" s="383"/>
      <c r="E524" s="383"/>
      <c r="F524" s="383"/>
      <c r="G524" s="383"/>
      <c r="H524" s="383"/>
      <c r="I524" s="383"/>
      <c r="J524" s="383"/>
      <c r="K524" s="383"/>
      <c r="L524" s="383"/>
      <c r="M524" s="383"/>
      <c r="N524" s="383"/>
      <c r="O524" s="383"/>
      <c r="P524" s="383"/>
    </row>
    <row r="525" spans="1:17" ht="20.149999999999999" customHeight="1" x14ac:dyDescent="0.45">
      <c r="A525" s="450" t="s">
        <v>229</v>
      </c>
      <c r="B525" s="450"/>
      <c r="C525" s="450"/>
      <c r="D525" s="450"/>
      <c r="E525" s="450"/>
      <c r="F525" s="450"/>
      <c r="G525" s="450"/>
      <c r="H525" s="450"/>
      <c r="I525" s="450"/>
      <c r="J525" s="450"/>
      <c r="K525" s="450"/>
      <c r="L525" s="450"/>
      <c r="M525" s="450"/>
      <c r="N525" s="450"/>
      <c r="O525" s="450"/>
      <c r="P525" s="450"/>
    </row>
    <row r="526" spans="1:17" ht="20.149999999999999" customHeight="1" x14ac:dyDescent="0.45">
      <c r="A526" s="450" t="s">
        <v>283</v>
      </c>
      <c r="B526" s="450"/>
      <c r="C526" s="450"/>
      <c r="D526" s="450"/>
      <c r="E526" s="450"/>
      <c r="F526" s="450"/>
      <c r="G526" s="450"/>
      <c r="H526" s="450"/>
      <c r="I526" s="450"/>
      <c r="J526" s="450"/>
      <c r="K526" s="450"/>
      <c r="L526" s="450"/>
      <c r="M526" s="450"/>
      <c r="N526" s="450"/>
      <c r="O526" s="450"/>
      <c r="P526" s="450"/>
    </row>
    <row r="527" spans="1:17" ht="20.149999999999999" customHeight="1" x14ac:dyDescent="0.45">
      <c r="A527" s="392" t="s">
        <v>284</v>
      </c>
      <c r="B527" s="383"/>
      <c r="C527" s="383"/>
      <c r="D527" s="383"/>
      <c r="E527" s="383"/>
      <c r="F527" s="383"/>
      <c r="G527" s="383"/>
      <c r="H527" s="383"/>
      <c r="I527" s="383"/>
      <c r="J527" s="383"/>
      <c r="K527" s="383"/>
      <c r="L527" s="383"/>
      <c r="M527" s="383"/>
      <c r="N527" s="383"/>
      <c r="O527" s="383"/>
      <c r="P527" s="383"/>
    </row>
    <row r="528" spans="1:17" x14ac:dyDescent="0.35">
      <c r="A528" s="451" t="s">
        <v>232</v>
      </c>
      <c r="B528" s="448" t="s">
        <v>233</v>
      </c>
      <c r="C528" s="448"/>
      <c r="D528" s="448" t="s">
        <v>234</v>
      </c>
      <c r="E528" s="448"/>
      <c r="F528" s="448"/>
      <c r="G528" s="448"/>
      <c r="H528" s="448"/>
      <c r="I528" s="448"/>
      <c r="J528" s="448"/>
      <c r="K528" s="448"/>
      <c r="L528" s="448"/>
      <c r="M528" s="448"/>
      <c r="N528" s="448"/>
      <c r="O528" s="448"/>
      <c r="P528" s="451" t="s">
        <v>235</v>
      </c>
    </row>
    <row r="529" spans="1:16" x14ac:dyDescent="0.35">
      <c r="A529" s="452"/>
      <c r="B529" s="451" t="s">
        <v>236</v>
      </c>
      <c r="C529" s="451" t="s">
        <v>237</v>
      </c>
      <c r="D529" s="448" t="s">
        <v>236</v>
      </c>
      <c r="E529" s="448"/>
      <c r="F529" s="448"/>
      <c r="G529" s="448"/>
      <c r="H529" s="448"/>
      <c r="I529" s="448"/>
      <c r="J529" s="448" t="s">
        <v>237</v>
      </c>
      <c r="K529" s="448"/>
      <c r="L529" s="448"/>
      <c r="M529" s="448"/>
      <c r="N529" s="448"/>
      <c r="O529" s="448"/>
      <c r="P529" s="452"/>
    </row>
    <row r="530" spans="1:16" ht="36" x14ac:dyDescent="0.35">
      <c r="A530" s="453"/>
      <c r="B530" s="453"/>
      <c r="C530" s="453"/>
      <c r="D530" s="393" t="s">
        <v>238</v>
      </c>
      <c r="E530" s="394" t="s">
        <v>239</v>
      </c>
      <c r="F530" s="394" t="s">
        <v>240</v>
      </c>
      <c r="G530" s="394" t="s">
        <v>241</v>
      </c>
      <c r="H530" s="394" t="s">
        <v>242</v>
      </c>
      <c r="I530" s="394" t="s">
        <v>243</v>
      </c>
      <c r="J530" s="393" t="s">
        <v>238</v>
      </c>
      <c r="K530" s="394" t="s">
        <v>239</v>
      </c>
      <c r="L530" s="394" t="s">
        <v>240</v>
      </c>
      <c r="M530" s="394" t="s">
        <v>241</v>
      </c>
      <c r="N530" s="394" t="s">
        <v>242</v>
      </c>
      <c r="O530" s="394" t="s">
        <v>243</v>
      </c>
      <c r="P530" s="453"/>
    </row>
    <row r="531" spans="1:16" x14ac:dyDescent="0.35">
      <c r="A531" s="395" t="s">
        <v>244</v>
      </c>
      <c r="B531" s="396"/>
      <c r="C531" s="396"/>
      <c r="D531" s="397"/>
      <c r="E531" s="398"/>
      <c r="F531" s="398"/>
      <c r="G531" s="397"/>
      <c r="H531" s="398"/>
      <c r="I531" s="398"/>
      <c r="J531" s="397"/>
      <c r="K531" s="398"/>
      <c r="L531" s="398"/>
      <c r="M531" s="397"/>
      <c r="N531" s="398"/>
      <c r="O531" s="398"/>
      <c r="P531" s="399"/>
    </row>
    <row r="532" spans="1:16" x14ac:dyDescent="0.35">
      <c r="A532" s="400" t="s">
        <v>245</v>
      </c>
      <c r="B532" s="401"/>
      <c r="C532" s="401"/>
      <c r="D532" s="402"/>
      <c r="E532" s="403"/>
      <c r="F532" s="403"/>
      <c r="G532" s="402"/>
      <c r="H532" s="403"/>
      <c r="I532" s="403"/>
      <c r="J532" s="402"/>
      <c r="K532" s="403"/>
      <c r="L532" s="403"/>
      <c r="M532" s="402"/>
      <c r="N532" s="403"/>
      <c r="O532" s="403"/>
      <c r="P532" s="404"/>
    </row>
    <row r="533" spans="1:16" x14ac:dyDescent="0.35">
      <c r="A533" s="16" t="s">
        <v>246</v>
      </c>
      <c r="B533" s="326">
        <v>4</v>
      </c>
      <c r="C533" s="326">
        <v>2</v>
      </c>
      <c r="D533" s="326">
        <v>55</v>
      </c>
      <c r="E533" s="326">
        <v>3</v>
      </c>
      <c r="F533" s="326">
        <v>3</v>
      </c>
      <c r="G533" s="326">
        <v>0</v>
      </c>
      <c r="H533" s="326">
        <v>0</v>
      </c>
      <c r="I533" s="326">
        <v>0</v>
      </c>
      <c r="J533" s="326">
        <v>13</v>
      </c>
      <c r="K533" s="326">
        <v>2</v>
      </c>
      <c r="L533" s="326">
        <v>0</v>
      </c>
      <c r="M533" s="326">
        <v>0</v>
      </c>
      <c r="N533" s="326">
        <v>0</v>
      </c>
      <c r="O533" s="326">
        <v>0</v>
      </c>
      <c r="P533" s="326">
        <f>SUM(B533:O533)</f>
        <v>82</v>
      </c>
    </row>
    <row r="534" spans="1:16" x14ac:dyDescent="0.35">
      <c r="A534" s="16" t="s">
        <v>247</v>
      </c>
      <c r="B534" s="326">
        <v>34</v>
      </c>
      <c r="C534" s="326">
        <v>25</v>
      </c>
      <c r="D534" s="326">
        <v>415</v>
      </c>
      <c r="E534" s="326">
        <v>36</v>
      </c>
      <c r="F534" s="326">
        <v>12</v>
      </c>
      <c r="G534" s="326">
        <v>1</v>
      </c>
      <c r="H534" s="326">
        <v>1</v>
      </c>
      <c r="I534" s="326">
        <v>7</v>
      </c>
      <c r="J534" s="326">
        <v>252</v>
      </c>
      <c r="K534" s="326">
        <v>29</v>
      </c>
      <c r="L534" s="326">
        <v>11</v>
      </c>
      <c r="M534" s="326">
        <v>0</v>
      </c>
      <c r="N534" s="326">
        <v>0</v>
      </c>
      <c r="O534" s="326">
        <v>8</v>
      </c>
      <c r="P534" s="326">
        <f t="shared" ref="P534:P543" si="0">SUM(B534:O534)</f>
        <v>831</v>
      </c>
    </row>
    <row r="535" spans="1:16" x14ac:dyDescent="0.35">
      <c r="A535" s="16" t="s">
        <v>248</v>
      </c>
      <c r="B535" s="326">
        <v>109</v>
      </c>
      <c r="C535" s="326">
        <v>79</v>
      </c>
      <c r="D535" s="326">
        <v>910</v>
      </c>
      <c r="E535" s="326">
        <v>99</v>
      </c>
      <c r="F535" s="326">
        <v>57</v>
      </c>
      <c r="G535" s="326">
        <v>1</v>
      </c>
      <c r="H535" s="326">
        <v>4</v>
      </c>
      <c r="I535" s="326">
        <v>32</v>
      </c>
      <c r="J535" s="326">
        <v>679</v>
      </c>
      <c r="K535" s="326">
        <v>67</v>
      </c>
      <c r="L535" s="326">
        <v>48</v>
      </c>
      <c r="M535" s="326">
        <v>2</v>
      </c>
      <c r="N535" s="326">
        <v>7</v>
      </c>
      <c r="O535" s="326">
        <v>16</v>
      </c>
      <c r="P535" s="326">
        <f t="shared" si="0"/>
        <v>2110</v>
      </c>
    </row>
    <row r="536" spans="1:16" x14ac:dyDescent="0.35">
      <c r="A536" s="16" t="s">
        <v>249</v>
      </c>
      <c r="B536" s="326">
        <v>23</v>
      </c>
      <c r="C536" s="326">
        <v>1</v>
      </c>
      <c r="D536" s="326">
        <v>177</v>
      </c>
      <c r="E536" s="326">
        <v>5</v>
      </c>
      <c r="F536" s="326">
        <v>1</v>
      </c>
      <c r="G536" s="326">
        <v>0</v>
      </c>
      <c r="H536" s="326">
        <v>0</v>
      </c>
      <c r="I536" s="326">
        <v>3</v>
      </c>
      <c r="J536" s="326">
        <v>22</v>
      </c>
      <c r="K536" s="326">
        <v>2</v>
      </c>
      <c r="L536" s="326">
        <v>0</v>
      </c>
      <c r="M536" s="326">
        <v>0</v>
      </c>
      <c r="N536" s="326">
        <v>0</v>
      </c>
      <c r="O536" s="326">
        <v>0</v>
      </c>
      <c r="P536" s="326">
        <f t="shared" si="0"/>
        <v>234</v>
      </c>
    </row>
    <row r="537" spans="1:16" x14ac:dyDescent="0.35">
      <c r="A537" s="16" t="s">
        <v>250</v>
      </c>
      <c r="B537" s="326">
        <v>12</v>
      </c>
      <c r="C537" s="326">
        <v>3</v>
      </c>
      <c r="D537" s="326">
        <v>96</v>
      </c>
      <c r="E537" s="326">
        <v>5</v>
      </c>
      <c r="F537" s="326">
        <v>1</v>
      </c>
      <c r="G537" s="326">
        <v>0</v>
      </c>
      <c r="H537" s="326">
        <v>1</v>
      </c>
      <c r="I537" s="326">
        <v>1</v>
      </c>
      <c r="J537" s="326">
        <v>17</v>
      </c>
      <c r="K537" s="326">
        <v>0</v>
      </c>
      <c r="L537" s="326">
        <v>0</v>
      </c>
      <c r="M537" s="326">
        <v>0</v>
      </c>
      <c r="N537" s="326">
        <v>0</v>
      </c>
      <c r="O537" s="326">
        <v>0</v>
      </c>
      <c r="P537" s="326">
        <f t="shared" si="0"/>
        <v>136</v>
      </c>
    </row>
    <row r="538" spans="1:16" x14ac:dyDescent="0.35">
      <c r="A538" s="16" t="s">
        <v>251</v>
      </c>
      <c r="B538" s="326">
        <v>3</v>
      </c>
      <c r="C538" s="326">
        <v>14</v>
      </c>
      <c r="D538" s="326">
        <v>26</v>
      </c>
      <c r="E538" s="326">
        <v>2</v>
      </c>
      <c r="F538" s="326">
        <v>1</v>
      </c>
      <c r="G538" s="326">
        <v>0</v>
      </c>
      <c r="H538" s="326">
        <v>0</v>
      </c>
      <c r="I538" s="326">
        <v>1</v>
      </c>
      <c r="J538" s="326">
        <v>101</v>
      </c>
      <c r="K538" s="326">
        <v>17</v>
      </c>
      <c r="L538" s="326">
        <v>4</v>
      </c>
      <c r="M538" s="326">
        <v>0</v>
      </c>
      <c r="N538" s="326">
        <v>3</v>
      </c>
      <c r="O538" s="326">
        <v>2</v>
      </c>
      <c r="P538" s="326">
        <f t="shared" si="0"/>
        <v>174</v>
      </c>
    </row>
    <row r="539" spans="1:16" x14ac:dyDescent="0.35">
      <c r="A539" s="16" t="s">
        <v>252</v>
      </c>
      <c r="B539" s="326">
        <v>78</v>
      </c>
      <c r="C539" s="326">
        <v>0</v>
      </c>
      <c r="D539" s="326">
        <v>749</v>
      </c>
      <c r="E539" s="326">
        <v>47</v>
      </c>
      <c r="F539" s="326">
        <v>9</v>
      </c>
      <c r="G539" s="326">
        <v>2</v>
      </c>
      <c r="H539" s="326">
        <v>3</v>
      </c>
      <c r="I539" s="326">
        <v>17</v>
      </c>
      <c r="J539" s="326">
        <v>15</v>
      </c>
      <c r="K539" s="326">
        <v>1</v>
      </c>
      <c r="L539" s="326">
        <v>1</v>
      </c>
      <c r="M539" s="326">
        <v>0</v>
      </c>
      <c r="N539" s="326">
        <v>0</v>
      </c>
      <c r="O539" s="326">
        <v>0</v>
      </c>
      <c r="P539" s="326">
        <f t="shared" si="0"/>
        <v>922</v>
      </c>
    </row>
    <row r="540" spans="1:16" x14ac:dyDescent="0.35">
      <c r="A540" s="16" t="s">
        <v>253</v>
      </c>
      <c r="B540" s="326">
        <v>346</v>
      </c>
      <c r="C540" s="326">
        <v>39</v>
      </c>
      <c r="D540" s="326">
        <v>1298</v>
      </c>
      <c r="E540" s="326">
        <v>471</v>
      </c>
      <c r="F540" s="326">
        <v>22</v>
      </c>
      <c r="G540" s="326">
        <v>3</v>
      </c>
      <c r="H540" s="326">
        <v>13</v>
      </c>
      <c r="I540" s="326">
        <v>46</v>
      </c>
      <c r="J540" s="326">
        <v>177</v>
      </c>
      <c r="K540" s="326">
        <v>109</v>
      </c>
      <c r="L540" s="326">
        <v>6</v>
      </c>
      <c r="M540" s="326">
        <v>3</v>
      </c>
      <c r="N540" s="326">
        <v>2</v>
      </c>
      <c r="O540" s="326">
        <v>7</v>
      </c>
      <c r="P540" s="326">
        <f t="shared" si="0"/>
        <v>2542</v>
      </c>
    </row>
    <row r="541" spans="1:16" x14ac:dyDescent="0.35">
      <c r="A541" s="16" t="s">
        <v>254</v>
      </c>
      <c r="B541" s="326">
        <v>8</v>
      </c>
      <c r="C541" s="326">
        <v>2</v>
      </c>
      <c r="D541" s="326">
        <v>33</v>
      </c>
      <c r="E541" s="326">
        <v>9</v>
      </c>
      <c r="F541" s="326">
        <v>0</v>
      </c>
      <c r="G541" s="326">
        <v>0</v>
      </c>
      <c r="H541" s="326">
        <v>0</v>
      </c>
      <c r="I541" s="326">
        <v>0</v>
      </c>
      <c r="J541" s="326">
        <v>7</v>
      </c>
      <c r="K541" s="326">
        <v>3</v>
      </c>
      <c r="L541" s="326">
        <v>0</v>
      </c>
      <c r="M541" s="326">
        <v>0</v>
      </c>
      <c r="N541" s="326">
        <v>0</v>
      </c>
      <c r="O541" s="326">
        <v>0</v>
      </c>
      <c r="P541" s="326">
        <f t="shared" si="0"/>
        <v>62</v>
      </c>
    </row>
    <row r="542" spans="1:16" x14ac:dyDescent="0.35">
      <c r="A542" s="16" t="s">
        <v>255</v>
      </c>
      <c r="B542" s="326">
        <v>20</v>
      </c>
      <c r="C542" s="326">
        <v>10</v>
      </c>
      <c r="D542" s="326">
        <v>125</v>
      </c>
      <c r="E542" s="326">
        <v>10</v>
      </c>
      <c r="F542" s="326">
        <v>2</v>
      </c>
      <c r="G542" s="326">
        <v>2</v>
      </c>
      <c r="H542" s="326">
        <v>1</v>
      </c>
      <c r="I542" s="326">
        <v>5</v>
      </c>
      <c r="J542" s="326">
        <v>109</v>
      </c>
      <c r="K542" s="326">
        <v>17</v>
      </c>
      <c r="L542" s="326">
        <v>2</v>
      </c>
      <c r="M542" s="326">
        <v>0</v>
      </c>
      <c r="N542" s="326">
        <v>0</v>
      </c>
      <c r="O542" s="326">
        <v>7</v>
      </c>
      <c r="P542" s="326">
        <f t="shared" si="0"/>
        <v>310</v>
      </c>
    </row>
    <row r="543" spans="1:16" x14ac:dyDescent="0.35">
      <c r="A543" s="405" t="s">
        <v>277</v>
      </c>
      <c r="B543" s="411">
        <v>637</v>
      </c>
      <c r="C543" s="411">
        <v>175</v>
      </c>
      <c r="D543" s="411">
        <v>3884</v>
      </c>
      <c r="E543" s="411">
        <v>687</v>
      </c>
      <c r="F543" s="411">
        <v>108</v>
      </c>
      <c r="G543" s="411">
        <v>9</v>
      </c>
      <c r="H543" s="411">
        <v>23</v>
      </c>
      <c r="I543" s="411">
        <v>112</v>
      </c>
      <c r="J543" s="411">
        <v>1392</v>
      </c>
      <c r="K543" s="411">
        <v>247</v>
      </c>
      <c r="L543" s="411">
        <v>72</v>
      </c>
      <c r="M543" s="411">
        <v>5</v>
      </c>
      <c r="N543" s="411">
        <v>12</v>
      </c>
      <c r="O543" s="411">
        <v>40</v>
      </c>
      <c r="P543" s="411">
        <f t="shared" si="0"/>
        <v>7403</v>
      </c>
    </row>
    <row r="544" spans="1:16" x14ac:dyDescent="0.35">
      <c r="A544" s="406" t="s">
        <v>285</v>
      </c>
      <c r="B544" s="326">
        <v>596</v>
      </c>
      <c r="C544" s="326">
        <v>150</v>
      </c>
      <c r="D544" s="326">
        <v>3771</v>
      </c>
      <c r="E544" s="326">
        <v>676</v>
      </c>
      <c r="F544" s="326">
        <v>96</v>
      </c>
      <c r="G544" s="326">
        <v>7</v>
      </c>
      <c r="H544" s="326">
        <v>19</v>
      </c>
      <c r="I544" s="326">
        <v>97</v>
      </c>
      <c r="J544" s="326">
        <v>1330</v>
      </c>
      <c r="K544" s="326">
        <v>247</v>
      </c>
      <c r="L544" s="326">
        <v>64</v>
      </c>
      <c r="M544" s="326">
        <v>3</v>
      </c>
      <c r="N544" s="326">
        <v>11</v>
      </c>
      <c r="O544" s="326">
        <v>41</v>
      </c>
      <c r="P544" s="326">
        <v>7108</v>
      </c>
    </row>
    <row r="545" spans="1:16" x14ac:dyDescent="0.35">
      <c r="A545" s="412" t="s">
        <v>258</v>
      </c>
      <c r="B545" s="407"/>
      <c r="C545" s="407"/>
      <c r="D545" s="407"/>
      <c r="E545" s="407"/>
      <c r="F545" s="407"/>
      <c r="G545" s="407"/>
      <c r="H545" s="407"/>
      <c r="I545" s="407"/>
      <c r="J545" s="407"/>
      <c r="K545" s="407"/>
      <c r="L545" s="407"/>
      <c r="M545" s="407"/>
      <c r="N545" s="407"/>
      <c r="O545" s="407"/>
      <c r="P545" s="408"/>
    </row>
    <row r="546" spans="1:16" x14ac:dyDescent="0.35">
      <c r="A546" s="400" t="s">
        <v>286</v>
      </c>
      <c r="B546" s="409"/>
      <c r="C546" s="409"/>
      <c r="D546" s="409"/>
      <c r="E546" s="409"/>
      <c r="F546" s="409"/>
      <c r="G546" s="409"/>
      <c r="H546" s="409"/>
      <c r="I546" s="409"/>
      <c r="J546" s="409"/>
      <c r="K546" s="409"/>
      <c r="L546" s="409"/>
      <c r="M546" s="409"/>
      <c r="N546" s="409"/>
      <c r="O546" s="409"/>
      <c r="P546" s="410"/>
    </row>
    <row r="547" spans="1:16" x14ac:dyDescent="0.35">
      <c r="A547" s="16" t="str">
        <f>A533</f>
        <v>Executive/Sr Officials &amp; Mgrs</v>
      </c>
      <c r="B547" s="326">
        <v>2</v>
      </c>
      <c r="C547" s="326">
        <v>2</v>
      </c>
      <c r="D547" s="326">
        <v>21</v>
      </c>
      <c r="E547" s="326">
        <v>0</v>
      </c>
      <c r="F547" s="326">
        <v>2</v>
      </c>
      <c r="G547" s="326">
        <v>0</v>
      </c>
      <c r="H547" s="326">
        <v>0</v>
      </c>
      <c r="I547" s="326">
        <v>0</v>
      </c>
      <c r="J547" s="326">
        <v>5</v>
      </c>
      <c r="K547" s="326">
        <v>2</v>
      </c>
      <c r="L547" s="326">
        <v>0</v>
      </c>
      <c r="M547" s="326">
        <v>0</v>
      </c>
      <c r="N547" s="326">
        <v>0</v>
      </c>
      <c r="O547" s="326">
        <v>0</v>
      </c>
      <c r="P547" s="326">
        <f>SUM(B547:O547)</f>
        <v>34</v>
      </c>
    </row>
    <row r="548" spans="1:16" x14ac:dyDescent="0.35">
      <c r="A548" s="16" t="str">
        <f>A534</f>
        <v>First/Mid-Level Officials &amp; Mgrs</v>
      </c>
      <c r="B548" s="326">
        <v>2</v>
      </c>
      <c r="C548" s="326">
        <v>4</v>
      </c>
      <c r="D548" s="326">
        <v>41</v>
      </c>
      <c r="E548" s="326">
        <v>3</v>
      </c>
      <c r="F548" s="326">
        <v>2</v>
      </c>
      <c r="G548" s="326">
        <v>0</v>
      </c>
      <c r="H548" s="326">
        <v>0</v>
      </c>
      <c r="I548" s="326">
        <v>1</v>
      </c>
      <c r="J548" s="326">
        <v>56</v>
      </c>
      <c r="K548" s="326">
        <v>3</v>
      </c>
      <c r="L548" s="326">
        <v>3</v>
      </c>
      <c r="M548" s="326">
        <v>0</v>
      </c>
      <c r="N548" s="326">
        <v>0</v>
      </c>
      <c r="O548" s="326">
        <v>3</v>
      </c>
      <c r="P548" s="326">
        <f t="shared" ref="P548:P558" si="1">SUM(B548:O548)</f>
        <v>118</v>
      </c>
    </row>
    <row r="549" spans="1:16" x14ac:dyDescent="0.35">
      <c r="A549" s="16" t="str">
        <f t="shared" ref="A549:A558" si="2">A535</f>
        <v>Professionals</v>
      </c>
      <c r="B549" s="326">
        <v>7</v>
      </c>
      <c r="C549" s="326">
        <v>12</v>
      </c>
      <c r="D549" s="326">
        <v>43</v>
      </c>
      <c r="E549" s="326">
        <v>4</v>
      </c>
      <c r="F549" s="326">
        <v>4</v>
      </c>
      <c r="G549" s="326">
        <v>0</v>
      </c>
      <c r="H549" s="326">
        <v>0</v>
      </c>
      <c r="I549" s="326">
        <v>3</v>
      </c>
      <c r="J549" s="326">
        <v>85</v>
      </c>
      <c r="K549" s="326">
        <v>8</v>
      </c>
      <c r="L549" s="326">
        <v>10</v>
      </c>
      <c r="M549" s="326">
        <v>0</v>
      </c>
      <c r="N549" s="326">
        <v>2</v>
      </c>
      <c r="O549" s="326">
        <v>1</v>
      </c>
      <c r="P549" s="326">
        <f t="shared" si="1"/>
        <v>179</v>
      </c>
    </row>
    <row r="550" spans="1:16" x14ac:dyDescent="0.35">
      <c r="A550" s="16" t="str">
        <f t="shared" si="2"/>
        <v>Technicians</v>
      </c>
      <c r="B550" s="326">
        <v>0</v>
      </c>
      <c r="C550" s="326">
        <v>0</v>
      </c>
      <c r="D550" s="326">
        <v>0</v>
      </c>
      <c r="E550" s="326">
        <v>0</v>
      </c>
      <c r="F550" s="326">
        <v>0</v>
      </c>
      <c r="G550" s="326">
        <v>0</v>
      </c>
      <c r="H550" s="326">
        <v>0</v>
      </c>
      <c r="I550" s="326">
        <v>0</v>
      </c>
      <c r="J550" s="326">
        <v>0</v>
      </c>
      <c r="K550" s="326">
        <v>0</v>
      </c>
      <c r="L550" s="326">
        <v>0</v>
      </c>
      <c r="M550" s="326">
        <v>0</v>
      </c>
      <c r="N550" s="326">
        <v>0</v>
      </c>
      <c r="O550" s="326">
        <v>0</v>
      </c>
      <c r="P550" s="326">
        <f t="shared" si="1"/>
        <v>0</v>
      </c>
    </row>
    <row r="551" spans="1:16" x14ac:dyDescent="0.35">
      <c r="A551" s="16" t="str">
        <f t="shared" si="2"/>
        <v>Sales Workers</v>
      </c>
      <c r="B551" s="326">
        <v>0</v>
      </c>
      <c r="C551" s="326">
        <v>0</v>
      </c>
      <c r="D551" s="326">
        <v>1</v>
      </c>
      <c r="E551" s="326">
        <v>1</v>
      </c>
      <c r="F551" s="326">
        <v>0</v>
      </c>
      <c r="G551" s="326">
        <v>0</v>
      </c>
      <c r="H551" s="326">
        <v>0</v>
      </c>
      <c r="I551" s="326">
        <v>0</v>
      </c>
      <c r="J551" s="326">
        <v>0</v>
      </c>
      <c r="K551" s="326">
        <v>0</v>
      </c>
      <c r="L551" s="326">
        <v>0</v>
      </c>
      <c r="M551" s="326">
        <v>0</v>
      </c>
      <c r="N551" s="326">
        <v>0</v>
      </c>
      <c r="O551" s="326">
        <v>0</v>
      </c>
      <c r="P551" s="326">
        <f t="shared" si="1"/>
        <v>2</v>
      </c>
    </row>
    <row r="552" spans="1:16" x14ac:dyDescent="0.35">
      <c r="A552" s="16" t="str">
        <f t="shared" si="2"/>
        <v>Administrative Support Workers</v>
      </c>
      <c r="B552" s="326">
        <v>0</v>
      </c>
      <c r="C552" s="326">
        <v>2</v>
      </c>
      <c r="D552" s="326">
        <v>0</v>
      </c>
      <c r="E552" s="326">
        <v>0</v>
      </c>
      <c r="F552" s="326">
        <v>0</v>
      </c>
      <c r="G552" s="326">
        <v>0</v>
      </c>
      <c r="H552" s="326">
        <v>0</v>
      </c>
      <c r="I552" s="326">
        <v>0</v>
      </c>
      <c r="J552" s="326">
        <v>14</v>
      </c>
      <c r="K552" s="326">
        <v>3</v>
      </c>
      <c r="L552" s="326">
        <v>0</v>
      </c>
      <c r="M552" s="326">
        <v>0</v>
      </c>
      <c r="N552" s="326">
        <v>0</v>
      </c>
      <c r="O552" s="326">
        <v>0</v>
      </c>
      <c r="P552" s="326">
        <f t="shared" si="1"/>
        <v>19</v>
      </c>
    </row>
    <row r="553" spans="1:16" x14ac:dyDescent="0.35">
      <c r="A553" s="16" t="str">
        <f t="shared" si="2"/>
        <v>Craft Workers</v>
      </c>
      <c r="B553" s="326">
        <v>0</v>
      </c>
      <c r="C553" s="326">
        <v>0</v>
      </c>
      <c r="D553" s="326">
        <v>0</v>
      </c>
      <c r="E553" s="326">
        <v>0</v>
      </c>
      <c r="F553" s="326">
        <v>0</v>
      </c>
      <c r="G553" s="326">
        <v>0</v>
      </c>
      <c r="H553" s="326">
        <v>0</v>
      </c>
      <c r="I553" s="326">
        <v>0</v>
      </c>
      <c r="J553" s="326">
        <v>0</v>
      </c>
      <c r="K553" s="326">
        <v>0</v>
      </c>
      <c r="L553" s="326">
        <v>0</v>
      </c>
      <c r="M553" s="326">
        <v>0</v>
      </c>
      <c r="N553" s="326">
        <v>0</v>
      </c>
      <c r="O553" s="326">
        <v>0</v>
      </c>
      <c r="P553" s="326">
        <f t="shared" si="1"/>
        <v>0</v>
      </c>
    </row>
    <row r="554" spans="1:16" x14ac:dyDescent="0.35">
      <c r="A554" s="16" t="str">
        <f t="shared" si="2"/>
        <v>Operatives</v>
      </c>
      <c r="B554" s="326">
        <v>0</v>
      </c>
      <c r="C554" s="326">
        <v>0</v>
      </c>
      <c r="D554" s="326">
        <v>1</v>
      </c>
      <c r="E554" s="326">
        <v>0</v>
      </c>
      <c r="F554" s="326">
        <v>0</v>
      </c>
      <c r="G554" s="326">
        <v>0</v>
      </c>
      <c r="H554" s="326">
        <v>0</v>
      </c>
      <c r="I554" s="326">
        <v>0</v>
      </c>
      <c r="J554" s="326">
        <v>0</v>
      </c>
      <c r="K554" s="326">
        <v>0</v>
      </c>
      <c r="L554" s="326">
        <v>0</v>
      </c>
      <c r="M554" s="326">
        <v>0</v>
      </c>
      <c r="N554" s="326">
        <v>0</v>
      </c>
      <c r="O554" s="326">
        <v>0</v>
      </c>
      <c r="P554" s="326">
        <f t="shared" si="1"/>
        <v>1</v>
      </c>
    </row>
    <row r="555" spans="1:16" x14ac:dyDescent="0.35">
      <c r="A555" s="16" t="str">
        <f t="shared" si="2"/>
        <v>Laborers &amp; Helpers</v>
      </c>
      <c r="B555" s="326">
        <v>0</v>
      </c>
      <c r="C555" s="326">
        <v>0</v>
      </c>
      <c r="D555" s="326">
        <v>0</v>
      </c>
      <c r="E555" s="326">
        <v>0</v>
      </c>
      <c r="F555" s="326">
        <v>0</v>
      </c>
      <c r="G555" s="326">
        <v>0</v>
      </c>
      <c r="H555" s="326">
        <v>0</v>
      </c>
      <c r="I555" s="326">
        <v>0</v>
      </c>
      <c r="J555" s="326">
        <v>0</v>
      </c>
      <c r="K555" s="326">
        <v>0</v>
      </c>
      <c r="L555" s="326">
        <v>0</v>
      </c>
      <c r="M555" s="326">
        <v>0</v>
      </c>
      <c r="N555" s="326">
        <v>0</v>
      </c>
      <c r="O555" s="326">
        <v>0</v>
      </c>
      <c r="P555" s="326">
        <f t="shared" si="1"/>
        <v>0</v>
      </c>
    </row>
    <row r="556" spans="1:16" x14ac:dyDescent="0.35">
      <c r="A556" s="16" t="str">
        <f t="shared" si="2"/>
        <v>Service Workers</v>
      </c>
      <c r="B556" s="326">
        <v>0</v>
      </c>
      <c r="C556" s="326">
        <v>0</v>
      </c>
      <c r="D556" s="326">
        <v>0</v>
      </c>
      <c r="E556" s="326">
        <v>0</v>
      </c>
      <c r="F556" s="326">
        <v>0</v>
      </c>
      <c r="G556" s="326">
        <v>0</v>
      </c>
      <c r="H556" s="326">
        <v>0</v>
      </c>
      <c r="I556" s="326">
        <v>0</v>
      </c>
      <c r="J556" s="326">
        <v>0</v>
      </c>
      <c r="K556" s="326">
        <v>0</v>
      </c>
      <c r="L556" s="326">
        <v>0</v>
      </c>
      <c r="M556" s="326">
        <v>0</v>
      </c>
      <c r="N556" s="326">
        <v>0</v>
      </c>
      <c r="O556" s="326">
        <v>0</v>
      </c>
      <c r="P556" s="326">
        <f t="shared" si="1"/>
        <v>0</v>
      </c>
    </row>
    <row r="557" spans="1:16" x14ac:dyDescent="0.35">
      <c r="A557" s="405" t="str">
        <f t="shared" si="2"/>
        <v>2022 Total</v>
      </c>
      <c r="B557" s="411">
        <v>11</v>
      </c>
      <c r="C557" s="411">
        <v>20</v>
      </c>
      <c r="D557" s="411">
        <v>107</v>
      </c>
      <c r="E557" s="411">
        <v>8</v>
      </c>
      <c r="F557" s="411">
        <v>8</v>
      </c>
      <c r="G557" s="411">
        <v>0</v>
      </c>
      <c r="H557" s="411">
        <v>0</v>
      </c>
      <c r="I557" s="411">
        <v>4</v>
      </c>
      <c r="J557" s="411">
        <v>160</v>
      </c>
      <c r="K557" s="411">
        <v>16</v>
      </c>
      <c r="L557" s="411">
        <v>13</v>
      </c>
      <c r="M557" s="411">
        <v>0</v>
      </c>
      <c r="N557" s="411">
        <v>2</v>
      </c>
      <c r="O557" s="411">
        <v>4</v>
      </c>
      <c r="P557" s="411">
        <f t="shared" si="1"/>
        <v>353</v>
      </c>
    </row>
    <row r="558" spans="1:16" x14ac:dyDescent="0.35">
      <c r="A558" s="406" t="str">
        <f t="shared" si="2"/>
        <v>2021 Total</v>
      </c>
      <c r="B558" s="326">
        <v>53</v>
      </c>
      <c r="C558" s="326">
        <v>38</v>
      </c>
      <c r="D558" s="326">
        <v>465</v>
      </c>
      <c r="E558" s="326">
        <v>39</v>
      </c>
      <c r="F558" s="326">
        <v>10</v>
      </c>
      <c r="G558" s="326">
        <v>0</v>
      </c>
      <c r="H558" s="326">
        <v>2</v>
      </c>
      <c r="I558" s="326">
        <v>12</v>
      </c>
      <c r="J558" s="326">
        <v>382</v>
      </c>
      <c r="K558" s="326">
        <v>32</v>
      </c>
      <c r="L558" s="326">
        <v>14</v>
      </c>
      <c r="M558" s="326">
        <v>0</v>
      </c>
      <c r="N558" s="326">
        <v>3</v>
      </c>
      <c r="O558" s="326">
        <v>13</v>
      </c>
      <c r="P558" s="326">
        <f t="shared" si="1"/>
        <v>1063</v>
      </c>
    </row>
    <row r="559" spans="1:16" x14ac:dyDescent="0.35">
      <c r="A559" s="412" t="s">
        <v>278</v>
      </c>
      <c r="B559" s="407"/>
      <c r="C559" s="407"/>
      <c r="D559" s="407"/>
      <c r="E559" s="407"/>
      <c r="F559" s="407"/>
      <c r="G559" s="407"/>
      <c r="H559" s="407"/>
      <c r="I559" s="407"/>
      <c r="J559" s="407"/>
      <c r="K559" s="407"/>
      <c r="L559" s="407"/>
      <c r="M559" s="407"/>
      <c r="N559" s="407"/>
      <c r="O559" s="407"/>
      <c r="P559" s="408"/>
    </row>
    <row r="560" spans="1:16" x14ac:dyDescent="0.35">
      <c r="A560" s="400" t="s">
        <v>287</v>
      </c>
      <c r="B560" s="409"/>
      <c r="C560" s="409"/>
      <c r="D560" s="409"/>
      <c r="E560" s="409"/>
      <c r="F560" s="409"/>
      <c r="G560" s="409"/>
      <c r="H560" s="409"/>
      <c r="I560" s="409"/>
      <c r="J560" s="409"/>
      <c r="K560" s="409"/>
      <c r="L560" s="409"/>
      <c r="M560" s="409"/>
      <c r="N560" s="409"/>
      <c r="O560" s="409"/>
      <c r="P560" s="410"/>
    </row>
    <row r="561" spans="1:16" x14ac:dyDescent="0.35">
      <c r="A561" s="16" t="str">
        <f>A533</f>
        <v>Executive/Sr Officials &amp; Mgrs</v>
      </c>
      <c r="B561" s="326">
        <v>2</v>
      </c>
      <c r="C561" s="326">
        <v>0</v>
      </c>
      <c r="D561" s="326">
        <v>20</v>
      </c>
      <c r="E561" s="326">
        <v>3</v>
      </c>
      <c r="F561" s="326">
        <v>1</v>
      </c>
      <c r="G561" s="326">
        <v>0</v>
      </c>
      <c r="H561" s="326">
        <v>0</v>
      </c>
      <c r="I561" s="326">
        <v>0</v>
      </c>
      <c r="J561" s="326">
        <v>7</v>
      </c>
      <c r="K561" s="326">
        <v>0</v>
      </c>
      <c r="L561" s="326">
        <v>0</v>
      </c>
      <c r="M561" s="326">
        <v>0</v>
      </c>
      <c r="N561" s="326">
        <v>0</v>
      </c>
      <c r="O561" s="326">
        <v>0</v>
      </c>
      <c r="P561" s="326">
        <f t="shared" ref="P561:P572" si="3">SUM(B561:O561)</f>
        <v>33</v>
      </c>
    </row>
    <row r="562" spans="1:16" x14ac:dyDescent="0.35">
      <c r="A562" s="16" t="str">
        <f t="shared" ref="A562:A572" si="4">A534</f>
        <v>First/Mid-Level Officials &amp; Mgrs</v>
      </c>
      <c r="B562" s="326">
        <v>18</v>
      </c>
      <c r="C562" s="326">
        <v>12</v>
      </c>
      <c r="D562" s="326">
        <v>176</v>
      </c>
      <c r="E562" s="326">
        <v>13</v>
      </c>
      <c r="F562" s="326">
        <v>6</v>
      </c>
      <c r="G562" s="326">
        <v>0</v>
      </c>
      <c r="H562" s="326">
        <v>0</v>
      </c>
      <c r="I562" s="326">
        <v>3</v>
      </c>
      <c r="J562" s="326">
        <v>126</v>
      </c>
      <c r="K562" s="326">
        <v>10</v>
      </c>
      <c r="L562" s="326">
        <v>5</v>
      </c>
      <c r="M562" s="326">
        <v>0</v>
      </c>
      <c r="N562" s="326">
        <v>0</v>
      </c>
      <c r="O562" s="326">
        <v>1</v>
      </c>
      <c r="P562" s="326">
        <f t="shared" si="3"/>
        <v>370</v>
      </c>
    </row>
    <row r="563" spans="1:16" x14ac:dyDescent="0.35">
      <c r="A563" s="16" t="str">
        <f t="shared" si="4"/>
        <v>Professionals</v>
      </c>
      <c r="B563" s="326">
        <v>69</v>
      </c>
      <c r="C563" s="326">
        <v>52</v>
      </c>
      <c r="D563" s="326">
        <v>576</v>
      </c>
      <c r="E563" s="326">
        <v>50</v>
      </c>
      <c r="F563" s="326">
        <v>46</v>
      </c>
      <c r="G563" s="326">
        <v>0</v>
      </c>
      <c r="H563" s="326">
        <v>3</v>
      </c>
      <c r="I563" s="326">
        <v>21</v>
      </c>
      <c r="J563" s="326">
        <v>436</v>
      </c>
      <c r="K563" s="326">
        <v>38</v>
      </c>
      <c r="L563" s="326">
        <v>32</v>
      </c>
      <c r="M563" s="326">
        <v>1</v>
      </c>
      <c r="N563" s="326">
        <v>2</v>
      </c>
      <c r="O563" s="326">
        <v>13</v>
      </c>
      <c r="P563" s="326">
        <f t="shared" si="3"/>
        <v>1339</v>
      </c>
    </row>
    <row r="564" spans="1:16" x14ac:dyDescent="0.35">
      <c r="A564" s="16" t="str">
        <f t="shared" si="4"/>
        <v>Technicians</v>
      </c>
      <c r="B564" s="326">
        <v>3</v>
      </c>
      <c r="C564" s="326">
        <v>0</v>
      </c>
      <c r="D564" s="326">
        <v>14</v>
      </c>
      <c r="E564" s="326">
        <v>0</v>
      </c>
      <c r="F564" s="326">
        <v>0</v>
      </c>
      <c r="G564" s="326">
        <v>0</v>
      </c>
      <c r="H564" s="326">
        <v>0</v>
      </c>
      <c r="I564" s="326">
        <v>0</v>
      </c>
      <c r="J564" s="326">
        <v>1</v>
      </c>
      <c r="K564" s="326">
        <v>0</v>
      </c>
      <c r="L564" s="326">
        <v>0</v>
      </c>
      <c r="M564" s="326">
        <v>0</v>
      </c>
      <c r="N564" s="326">
        <v>0</v>
      </c>
      <c r="O564" s="326">
        <v>0</v>
      </c>
      <c r="P564" s="326">
        <f t="shared" si="3"/>
        <v>18</v>
      </c>
    </row>
    <row r="565" spans="1:16" x14ac:dyDescent="0.35">
      <c r="A565" s="16" t="str">
        <f t="shared" si="4"/>
        <v>Sales Workers</v>
      </c>
      <c r="B565" s="326">
        <v>0</v>
      </c>
      <c r="C565" s="326">
        <v>0</v>
      </c>
      <c r="D565" s="326">
        <v>2</v>
      </c>
      <c r="E565" s="326">
        <v>0</v>
      </c>
      <c r="F565" s="326">
        <v>0</v>
      </c>
      <c r="G565" s="326">
        <v>0</v>
      </c>
      <c r="H565" s="326">
        <v>0</v>
      </c>
      <c r="I565" s="326">
        <v>0</v>
      </c>
      <c r="J565" s="326">
        <v>1</v>
      </c>
      <c r="K565" s="326">
        <v>0</v>
      </c>
      <c r="L565" s="326">
        <v>0</v>
      </c>
      <c r="M565" s="326">
        <v>0</v>
      </c>
      <c r="N565" s="326">
        <v>0</v>
      </c>
      <c r="O565" s="326">
        <v>0</v>
      </c>
      <c r="P565" s="326">
        <f t="shared" si="3"/>
        <v>3</v>
      </c>
    </row>
    <row r="566" spans="1:16" x14ac:dyDescent="0.35">
      <c r="A566" s="16" t="str">
        <f t="shared" si="4"/>
        <v>Administrative Support Workers</v>
      </c>
      <c r="B566" s="326">
        <v>1</v>
      </c>
      <c r="C566" s="326">
        <v>4</v>
      </c>
      <c r="D566" s="326">
        <v>13</v>
      </c>
      <c r="E566" s="326">
        <v>1</v>
      </c>
      <c r="F566" s="326">
        <v>0</v>
      </c>
      <c r="G566" s="326">
        <v>0</v>
      </c>
      <c r="H566" s="326">
        <v>0</v>
      </c>
      <c r="I566" s="326">
        <v>0</v>
      </c>
      <c r="J566" s="326">
        <v>41</v>
      </c>
      <c r="K566" s="326">
        <v>5</v>
      </c>
      <c r="L566" s="326">
        <v>3</v>
      </c>
      <c r="M566" s="326">
        <v>0</v>
      </c>
      <c r="N566" s="326">
        <v>1</v>
      </c>
      <c r="O566" s="326">
        <v>2</v>
      </c>
      <c r="P566" s="326">
        <f t="shared" si="3"/>
        <v>71</v>
      </c>
    </row>
    <row r="567" spans="1:16" x14ac:dyDescent="0.35">
      <c r="A567" s="16" t="str">
        <f t="shared" si="4"/>
        <v>Craft Workers</v>
      </c>
      <c r="B567" s="326">
        <v>0</v>
      </c>
      <c r="C567" s="326">
        <v>0</v>
      </c>
      <c r="D567" s="326">
        <v>2</v>
      </c>
      <c r="E567" s="326">
        <v>0</v>
      </c>
      <c r="F567" s="326">
        <v>0</v>
      </c>
      <c r="G567" s="326">
        <v>0</v>
      </c>
      <c r="H567" s="326">
        <v>0</v>
      </c>
      <c r="I567" s="326">
        <v>0</v>
      </c>
      <c r="J567" s="326">
        <v>0</v>
      </c>
      <c r="K567" s="326">
        <v>0</v>
      </c>
      <c r="L567" s="326">
        <v>0</v>
      </c>
      <c r="M567" s="326">
        <v>0</v>
      </c>
      <c r="N567" s="326">
        <v>0</v>
      </c>
      <c r="O567" s="326">
        <v>0</v>
      </c>
      <c r="P567" s="326">
        <f t="shared" si="3"/>
        <v>2</v>
      </c>
    </row>
    <row r="568" spans="1:16" x14ac:dyDescent="0.35">
      <c r="A568" s="16" t="str">
        <f t="shared" si="4"/>
        <v>Operatives</v>
      </c>
      <c r="B568" s="326">
        <v>0</v>
      </c>
      <c r="C568" s="326">
        <v>0</v>
      </c>
      <c r="D568" s="326">
        <v>1</v>
      </c>
      <c r="E568" s="326">
        <v>0</v>
      </c>
      <c r="F568" s="326">
        <v>0</v>
      </c>
      <c r="G568" s="326">
        <v>0</v>
      </c>
      <c r="H568" s="326">
        <v>0</v>
      </c>
      <c r="I568" s="326">
        <v>0</v>
      </c>
      <c r="J568" s="326">
        <v>0</v>
      </c>
      <c r="K568" s="326">
        <v>0</v>
      </c>
      <c r="L568" s="326">
        <v>0</v>
      </c>
      <c r="M568" s="326">
        <v>0</v>
      </c>
      <c r="N568" s="326">
        <v>0</v>
      </c>
      <c r="O568" s="326">
        <v>0</v>
      </c>
      <c r="P568" s="326">
        <f t="shared" si="3"/>
        <v>1</v>
      </c>
    </row>
    <row r="569" spans="1:16" x14ac:dyDescent="0.35">
      <c r="A569" s="16" t="str">
        <f t="shared" si="4"/>
        <v>Laborers &amp; Helpers</v>
      </c>
      <c r="B569" s="326">
        <v>0</v>
      </c>
      <c r="C569" s="326">
        <v>0</v>
      </c>
      <c r="D569" s="326">
        <v>0</v>
      </c>
      <c r="E569" s="326">
        <v>0</v>
      </c>
      <c r="F569" s="326">
        <v>0</v>
      </c>
      <c r="G569" s="326">
        <v>0</v>
      </c>
      <c r="H569" s="326">
        <v>0</v>
      </c>
      <c r="I569" s="326">
        <v>0</v>
      </c>
      <c r="J569" s="326">
        <v>1</v>
      </c>
      <c r="K569" s="326">
        <v>0</v>
      </c>
      <c r="L569" s="326">
        <v>0</v>
      </c>
      <c r="M569" s="326">
        <v>0</v>
      </c>
      <c r="N569" s="326">
        <v>0</v>
      </c>
      <c r="O569" s="326">
        <v>0</v>
      </c>
      <c r="P569" s="326">
        <f t="shared" si="3"/>
        <v>1</v>
      </c>
    </row>
    <row r="570" spans="1:16" x14ac:dyDescent="0.35">
      <c r="A570" s="16" t="str">
        <f t="shared" si="4"/>
        <v>Service Workers</v>
      </c>
      <c r="B570" s="326">
        <v>0</v>
      </c>
      <c r="C570" s="326">
        <v>2</v>
      </c>
      <c r="D570" s="326">
        <v>13</v>
      </c>
      <c r="E570" s="326">
        <v>5</v>
      </c>
      <c r="F570" s="326">
        <v>0</v>
      </c>
      <c r="G570" s="326">
        <v>0</v>
      </c>
      <c r="H570" s="326">
        <v>0</v>
      </c>
      <c r="I570" s="326">
        <v>0</v>
      </c>
      <c r="J570" s="326">
        <v>10</v>
      </c>
      <c r="K570" s="326">
        <v>4</v>
      </c>
      <c r="L570" s="326">
        <v>0</v>
      </c>
      <c r="M570" s="326">
        <v>0</v>
      </c>
      <c r="N570" s="326">
        <v>0</v>
      </c>
      <c r="O570" s="326">
        <v>1</v>
      </c>
      <c r="P570" s="326">
        <f t="shared" si="3"/>
        <v>35</v>
      </c>
    </row>
    <row r="571" spans="1:16" x14ac:dyDescent="0.35">
      <c r="A571" s="405" t="str">
        <f t="shared" si="4"/>
        <v>2022 Total</v>
      </c>
      <c r="B571" s="411">
        <v>93</v>
      </c>
      <c r="C571" s="411">
        <v>70</v>
      </c>
      <c r="D571" s="411">
        <v>817</v>
      </c>
      <c r="E571" s="411">
        <v>72</v>
      </c>
      <c r="F571" s="411">
        <v>53</v>
      </c>
      <c r="G571" s="411">
        <v>0</v>
      </c>
      <c r="H571" s="411">
        <v>3</v>
      </c>
      <c r="I571" s="411">
        <v>24</v>
      </c>
      <c r="J571" s="411">
        <v>623</v>
      </c>
      <c r="K571" s="411">
        <v>57</v>
      </c>
      <c r="L571" s="411">
        <v>40</v>
      </c>
      <c r="M571" s="411">
        <v>1</v>
      </c>
      <c r="N571" s="411">
        <v>3</v>
      </c>
      <c r="O571" s="411">
        <v>17</v>
      </c>
      <c r="P571" s="411">
        <f t="shared" si="3"/>
        <v>1873</v>
      </c>
    </row>
    <row r="572" spans="1:16" x14ac:dyDescent="0.35">
      <c r="A572" s="406" t="str">
        <f t="shared" si="4"/>
        <v>2021 Total</v>
      </c>
      <c r="B572" s="326">
        <v>50</v>
      </c>
      <c r="C572" s="326">
        <v>38</v>
      </c>
      <c r="D572" s="326">
        <v>434</v>
      </c>
      <c r="E572" s="326">
        <v>32</v>
      </c>
      <c r="F572" s="326">
        <v>44</v>
      </c>
      <c r="G572" s="326">
        <v>0</v>
      </c>
      <c r="H572" s="326">
        <v>0</v>
      </c>
      <c r="I572" s="326">
        <v>8</v>
      </c>
      <c r="J572" s="326">
        <v>379</v>
      </c>
      <c r="K572" s="326">
        <v>30</v>
      </c>
      <c r="L572" s="326">
        <v>30</v>
      </c>
      <c r="M572" s="326">
        <v>1</v>
      </c>
      <c r="N572" s="326">
        <v>2</v>
      </c>
      <c r="O572" s="326">
        <v>11</v>
      </c>
      <c r="P572" s="326">
        <f t="shared" si="3"/>
        <v>1059</v>
      </c>
    </row>
    <row r="573" spans="1:16" x14ac:dyDescent="0.35">
      <c r="A573" s="412" t="s">
        <v>278</v>
      </c>
      <c r="B573" s="407"/>
      <c r="C573" s="407"/>
      <c r="D573" s="407"/>
      <c r="E573" s="407"/>
      <c r="F573" s="407"/>
      <c r="G573" s="407"/>
      <c r="H573" s="407"/>
      <c r="I573" s="407"/>
      <c r="J573" s="407"/>
      <c r="K573" s="407"/>
      <c r="L573" s="407"/>
      <c r="M573" s="407"/>
      <c r="N573" s="407"/>
      <c r="O573" s="407"/>
      <c r="P573" s="408"/>
    </row>
    <row r="574" spans="1:16" x14ac:dyDescent="0.35">
      <c r="A574" s="400" t="s">
        <v>288</v>
      </c>
      <c r="B574" s="409"/>
      <c r="C574" s="409"/>
      <c r="D574" s="409"/>
      <c r="E574" s="409"/>
      <c r="F574" s="409"/>
      <c r="G574" s="409"/>
      <c r="H574" s="409"/>
      <c r="I574" s="409"/>
      <c r="J574" s="409"/>
      <c r="K574" s="409"/>
      <c r="L574" s="409"/>
      <c r="M574" s="409"/>
      <c r="N574" s="409"/>
      <c r="O574" s="409"/>
      <c r="P574" s="410"/>
    </row>
    <row r="575" spans="1:16" x14ac:dyDescent="0.35">
      <c r="A575" s="16" t="str">
        <f>A533</f>
        <v>Executive/Sr Officials &amp; Mgrs</v>
      </c>
      <c r="B575" s="16">
        <v>0</v>
      </c>
      <c r="C575" s="16">
        <v>0</v>
      </c>
      <c r="D575" s="16">
        <v>0</v>
      </c>
      <c r="E575" s="16">
        <v>0</v>
      </c>
      <c r="F575" s="16">
        <v>0</v>
      </c>
      <c r="G575" s="16">
        <v>0</v>
      </c>
      <c r="H575" s="16">
        <v>0</v>
      </c>
      <c r="I575" s="16">
        <v>0</v>
      </c>
      <c r="J575" s="16">
        <v>0</v>
      </c>
      <c r="K575" s="16">
        <v>0</v>
      </c>
      <c r="L575" s="16">
        <v>0</v>
      </c>
      <c r="M575" s="16">
        <v>0</v>
      </c>
      <c r="N575" s="16">
        <v>0</v>
      </c>
      <c r="O575" s="16">
        <v>0</v>
      </c>
      <c r="P575" s="326">
        <f t="shared" ref="P575:P586" si="5">SUM(B575:O575)</f>
        <v>0</v>
      </c>
    </row>
    <row r="576" spans="1:16" x14ac:dyDescent="0.35">
      <c r="A576" s="16" t="str">
        <f t="shared" ref="A576:A586" si="6">A534</f>
        <v>First/Mid-Level Officials &amp; Mgrs</v>
      </c>
      <c r="B576" s="16">
        <v>1</v>
      </c>
      <c r="C576" s="16">
        <v>0</v>
      </c>
      <c r="D576" s="16">
        <v>5</v>
      </c>
      <c r="E576" s="16">
        <v>0</v>
      </c>
      <c r="F576" s="16">
        <v>1</v>
      </c>
      <c r="G576" s="16">
        <v>0</v>
      </c>
      <c r="H576" s="16">
        <v>0</v>
      </c>
      <c r="I576" s="16">
        <v>1</v>
      </c>
      <c r="J576" s="16">
        <v>3</v>
      </c>
      <c r="K576" s="16">
        <v>0</v>
      </c>
      <c r="L576" s="16">
        <v>0</v>
      </c>
      <c r="M576" s="16">
        <v>0</v>
      </c>
      <c r="N576" s="16">
        <v>0</v>
      </c>
      <c r="O576" s="16">
        <v>0</v>
      </c>
      <c r="P576" s="326">
        <f t="shared" si="5"/>
        <v>11</v>
      </c>
    </row>
    <row r="577" spans="1:16" x14ac:dyDescent="0.35">
      <c r="A577" s="16" t="str">
        <f t="shared" si="6"/>
        <v>Professionals</v>
      </c>
      <c r="B577" s="16">
        <v>2</v>
      </c>
      <c r="C577" s="16">
        <v>0</v>
      </c>
      <c r="D577" s="16">
        <v>5</v>
      </c>
      <c r="E577" s="16">
        <v>1</v>
      </c>
      <c r="F577" s="16">
        <v>0</v>
      </c>
      <c r="G577" s="16">
        <v>0</v>
      </c>
      <c r="H577" s="16">
        <v>0</v>
      </c>
      <c r="I577" s="16">
        <v>0</v>
      </c>
      <c r="J577" s="16">
        <v>2</v>
      </c>
      <c r="K577" s="16">
        <v>0</v>
      </c>
      <c r="L577" s="16">
        <v>1</v>
      </c>
      <c r="M577" s="16">
        <v>0</v>
      </c>
      <c r="N577" s="16">
        <v>1</v>
      </c>
      <c r="O577" s="16">
        <v>0</v>
      </c>
      <c r="P577" s="326">
        <f t="shared" si="5"/>
        <v>12</v>
      </c>
    </row>
    <row r="578" spans="1:16" x14ac:dyDescent="0.35">
      <c r="A578" s="16" t="str">
        <f t="shared" si="6"/>
        <v>Technicians</v>
      </c>
      <c r="B578" s="16">
        <v>2</v>
      </c>
      <c r="C578" s="16">
        <v>0</v>
      </c>
      <c r="D578" s="16">
        <v>4</v>
      </c>
      <c r="E578" s="16">
        <v>0</v>
      </c>
      <c r="F578" s="16">
        <v>0</v>
      </c>
      <c r="G578" s="16">
        <v>0</v>
      </c>
      <c r="H578" s="16">
        <v>0</v>
      </c>
      <c r="I578" s="16">
        <v>1</v>
      </c>
      <c r="J578" s="16">
        <v>0</v>
      </c>
      <c r="K578" s="16">
        <v>0</v>
      </c>
      <c r="L578" s="16">
        <v>0</v>
      </c>
      <c r="M578" s="16">
        <v>0</v>
      </c>
      <c r="N578" s="16">
        <v>0</v>
      </c>
      <c r="O578" s="16">
        <v>0</v>
      </c>
      <c r="P578" s="326">
        <f t="shared" si="5"/>
        <v>7</v>
      </c>
    </row>
    <row r="579" spans="1:16" x14ac:dyDescent="0.35">
      <c r="A579" s="16" t="str">
        <f t="shared" si="6"/>
        <v>Sales Workers</v>
      </c>
      <c r="B579" s="16">
        <v>0</v>
      </c>
      <c r="C579" s="16">
        <v>0</v>
      </c>
      <c r="D579" s="16">
        <v>0</v>
      </c>
      <c r="E579" s="16">
        <v>0</v>
      </c>
      <c r="F579" s="16">
        <v>0</v>
      </c>
      <c r="G579" s="16">
        <v>0</v>
      </c>
      <c r="H579" s="16">
        <v>0</v>
      </c>
      <c r="I579" s="16">
        <v>0</v>
      </c>
      <c r="J579" s="16">
        <v>0</v>
      </c>
      <c r="K579" s="16">
        <v>0</v>
      </c>
      <c r="L579" s="16">
        <v>0</v>
      </c>
      <c r="M579" s="16">
        <v>0</v>
      </c>
      <c r="N579" s="16">
        <v>0</v>
      </c>
      <c r="O579" s="16">
        <v>0</v>
      </c>
      <c r="P579" s="326">
        <f t="shared" si="5"/>
        <v>0</v>
      </c>
    </row>
    <row r="580" spans="1:16" x14ac:dyDescent="0.35">
      <c r="A580" s="16" t="str">
        <f t="shared" si="6"/>
        <v>Administrative Support Workers</v>
      </c>
      <c r="B580" s="16">
        <v>0</v>
      </c>
      <c r="C580" s="16">
        <v>0</v>
      </c>
      <c r="D580" s="16">
        <v>0</v>
      </c>
      <c r="E580" s="16">
        <v>0</v>
      </c>
      <c r="F580" s="16">
        <v>0</v>
      </c>
      <c r="G580" s="16">
        <v>0</v>
      </c>
      <c r="H580" s="16">
        <v>0</v>
      </c>
      <c r="I580" s="16">
        <v>0</v>
      </c>
      <c r="J580" s="16">
        <v>1</v>
      </c>
      <c r="K580" s="16">
        <v>0</v>
      </c>
      <c r="L580" s="16">
        <v>0</v>
      </c>
      <c r="M580" s="16">
        <v>0</v>
      </c>
      <c r="N580" s="16">
        <v>0</v>
      </c>
      <c r="O580" s="16">
        <v>0</v>
      </c>
      <c r="P580" s="326">
        <f t="shared" si="5"/>
        <v>1</v>
      </c>
    </row>
    <row r="581" spans="1:16" x14ac:dyDescent="0.35">
      <c r="A581" s="16" t="str">
        <f t="shared" si="6"/>
        <v>Craft Workers</v>
      </c>
      <c r="B581" s="16">
        <v>10</v>
      </c>
      <c r="C581" s="16">
        <v>0</v>
      </c>
      <c r="D581" s="16">
        <v>51</v>
      </c>
      <c r="E581" s="16">
        <v>1</v>
      </c>
      <c r="F581" s="16">
        <v>0</v>
      </c>
      <c r="G581" s="16">
        <v>0</v>
      </c>
      <c r="H581" s="16">
        <v>0</v>
      </c>
      <c r="I581" s="16">
        <v>3</v>
      </c>
      <c r="J581" s="16">
        <v>2</v>
      </c>
      <c r="K581" s="16">
        <v>0</v>
      </c>
      <c r="L581" s="16">
        <v>1</v>
      </c>
      <c r="M581" s="16">
        <v>0</v>
      </c>
      <c r="N581" s="16">
        <v>0</v>
      </c>
      <c r="O581" s="16">
        <v>0</v>
      </c>
      <c r="P581" s="326">
        <f t="shared" si="5"/>
        <v>68</v>
      </c>
    </row>
    <row r="582" spans="1:16" x14ac:dyDescent="0.35">
      <c r="A582" s="16" t="str">
        <f t="shared" si="6"/>
        <v>Operatives</v>
      </c>
      <c r="B582" s="16">
        <v>23</v>
      </c>
      <c r="C582" s="16">
        <v>2</v>
      </c>
      <c r="D582" s="16">
        <v>80</v>
      </c>
      <c r="E582" s="16">
        <v>6</v>
      </c>
      <c r="F582" s="16">
        <v>2</v>
      </c>
      <c r="G582" s="16">
        <v>0</v>
      </c>
      <c r="H582" s="16">
        <v>4</v>
      </c>
      <c r="I582" s="16">
        <v>5</v>
      </c>
      <c r="J582" s="16">
        <v>10</v>
      </c>
      <c r="K582" s="16">
        <v>1</v>
      </c>
      <c r="L582" s="16">
        <v>0</v>
      </c>
      <c r="M582" s="16">
        <v>0</v>
      </c>
      <c r="N582" s="16">
        <v>0</v>
      </c>
      <c r="O582" s="16">
        <v>0</v>
      </c>
      <c r="P582" s="326">
        <f t="shared" si="5"/>
        <v>133</v>
      </c>
    </row>
    <row r="583" spans="1:16" x14ac:dyDescent="0.35">
      <c r="A583" s="16" t="str">
        <f t="shared" si="6"/>
        <v>Laborers &amp; Helpers</v>
      </c>
      <c r="B583" s="16">
        <v>1</v>
      </c>
      <c r="C583" s="16">
        <v>0</v>
      </c>
      <c r="D583" s="16">
        <v>1</v>
      </c>
      <c r="E583" s="16">
        <v>0</v>
      </c>
      <c r="F583" s="16">
        <v>0</v>
      </c>
      <c r="G583" s="16">
        <v>0</v>
      </c>
      <c r="H583" s="16">
        <v>0</v>
      </c>
      <c r="I583" s="16">
        <v>0</v>
      </c>
      <c r="J583" s="16">
        <v>0</v>
      </c>
      <c r="K583" s="16">
        <v>0</v>
      </c>
      <c r="L583" s="16">
        <v>0</v>
      </c>
      <c r="M583" s="16">
        <v>0</v>
      </c>
      <c r="N583" s="16">
        <v>0</v>
      </c>
      <c r="O583" s="16">
        <v>0</v>
      </c>
      <c r="P583" s="326">
        <f t="shared" si="5"/>
        <v>2</v>
      </c>
    </row>
    <row r="584" spans="1:16" x14ac:dyDescent="0.35">
      <c r="A584" s="16" t="str">
        <f t="shared" si="6"/>
        <v>Service Workers</v>
      </c>
      <c r="B584" s="16">
        <v>0</v>
      </c>
      <c r="C584" s="16">
        <v>0</v>
      </c>
      <c r="D584" s="16">
        <v>0</v>
      </c>
      <c r="E584" s="16">
        <v>0</v>
      </c>
      <c r="F584" s="16">
        <v>0</v>
      </c>
      <c r="G584" s="16">
        <v>0</v>
      </c>
      <c r="H584" s="16">
        <v>0</v>
      </c>
      <c r="I584" s="16">
        <v>0</v>
      </c>
      <c r="J584" s="16">
        <v>0</v>
      </c>
      <c r="K584" s="16">
        <v>0</v>
      </c>
      <c r="L584" s="16">
        <v>0</v>
      </c>
      <c r="M584" s="16">
        <v>0</v>
      </c>
      <c r="N584" s="16">
        <v>0</v>
      </c>
      <c r="O584" s="16">
        <v>0</v>
      </c>
      <c r="P584" s="326">
        <f t="shared" si="5"/>
        <v>0</v>
      </c>
    </row>
    <row r="585" spans="1:16" x14ac:dyDescent="0.35">
      <c r="A585" s="405" t="str">
        <f t="shared" si="6"/>
        <v>2022 Total</v>
      </c>
      <c r="B585" s="405">
        <v>39</v>
      </c>
      <c r="C585" s="405">
        <v>2</v>
      </c>
      <c r="D585" s="405">
        <v>146</v>
      </c>
      <c r="E585" s="405">
        <v>8</v>
      </c>
      <c r="F585" s="405">
        <v>3</v>
      </c>
      <c r="G585" s="405">
        <v>0</v>
      </c>
      <c r="H585" s="405">
        <v>4</v>
      </c>
      <c r="I585" s="405">
        <v>10</v>
      </c>
      <c r="J585" s="405">
        <v>18</v>
      </c>
      <c r="K585" s="405">
        <v>1</v>
      </c>
      <c r="L585" s="405">
        <v>2</v>
      </c>
      <c r="M585" s="405">
        <v>0</v>
      </c>
      <c r="N585" s="405">
        <v>1</v>
      </c>
      <c r="O585" s="405">
        <v>0</v>
      </c>
      <c r="P585" s="405">
        <f t="shared" si="5"/>
        <v>234</v>
      </c>
    </row>
    <row r="586" spans="1:16" x14ac:dyDescent="0.35">
      <c r="A586" s="406" t="str">
        <f t="shared" si="6"/>
        <v>2021 Total</v>
      </c>
      <c r="B586" s="413">
        <v>104</v>
      </c>
      <c r="C586" s="413">
        <v>11</v>
      </c>
      <c r="D586" s="413">
        <v>371</v>
      </c>
      <c r="E586" s="413">
        <v>21</v>
      </c>
      <c r="F586" s="413">
        <v>3</v>
      </c>
      <c r="G586" s="413">
        <v>0</v>
      </c>
      <c r="H586" s="413">
        <v>6</v>
      </c>
      <c r="I586" s="413">
        <v>17</v>
      </c>
      <c r="J586" s="413">
        <v>43</v>
      </c>
      <c r="K586" s="413">
        <v>0</v>
      </c>
      <c r="L586" s="413">
        <v>2</v>
      </c>
      <c r="M586" s="413">
        <v>0</v>
      </c>
      <c r="N586" s="413">
        <v>1</v>
      </c>
      <c r="O586" s="413">
        <v>1</v>
      </c>
      <c r="P586" s="326">
        <f t="shared" si="5"/>
        <v>580</v>
      </c>
    </row>
    <row r="587" spans="1:16" x14ac:dyDescent="0.35">
      <c r="A587" s="412" t="s">
        <v>278</v>
      </c>
      <c r="B587" s="407"/>
      <c r="C587" s="407"/>
      <c r="D587" s="407"/>
      <c r="E587" s="407"/>
      <c r="F587" s="407"/>
      <c r="G587" s="407"/>
      <c r="H587" s="407"/>
      <c r="I587" s="407"/>
      <c r="J587" s="407"/>
      <c r="K587" s="407"/>
      <c r="L587" s="407"/>
      <c r="M587" s="407"/>
      <c r="N587" s="407"/>
      <c r="O587" s="407"/>
      <c r="P587" s="408"/>
    </row>
    <row r="588" spans="1:16" x14ac:dyDescent="0.35">
      <c r="A588" s="400" t="s">
        <v>289</v>
      </c>
      <c r="B588" s="409"/>
      <c r="C588" s="409"/>
      <c r="D588" s="409"/>
      <c r="E588" s="409"/>
      <c r="F588" s="409"/>
      <c r="G588" s="409"/>
      <c r="H588" s="409"/>
      <c r="I588" s="409"/>
      <c r="J588" s="409"/>
      <c r="K588" s="409"/>
      <c r="L588" s="409"/>
      <c r="M588" s="409"/>
      <c r="N588" s="409"/>
      <c r="O588" s="409"/>
      <c r="P588" s="410"/>
    </row>
    <row r="589" spans="1:16" x14ac:dyDescent="0.35">
      <c r="A589" s="16" t="str">
        <f>A533</f>
        <v>Executive/Sr Officials &amp; Mgrs</v>
      </c>
      <c r="B589" s="16">
        <v>0</v>
      </c>
      <c r="C589" s="16">
        <v>0</v>
      </c>
      <c r="D589" s="16">
        <v>1</v>
      </c>
      <c r="E589" s="16">
        <v>0</v>
      </c>
      <c r="F589" s="16">
        <v>0</v>
      </c>
      <c r="G589" s="16">
        <v>0</v>
      </c>
      <c r="H589" s="16">
        <v>0</v>
      </c>
      <c r="I589" s="16">
        <v>0</v>
      </c>
      <c r="J589" s="16">
        <v>0</v>
      </c>
      <c r="K589" s="16">
        <v>0</v>
      </c>
      <c r="L589" s="16">
        <v>0</v>
      </c>
      <c r="M589" s="16">
        <v>0</v>
      </c>
      <c r="N589" s="16">
        <v>0</v>
      </c>
      <c r="O589" s="16">
        <v>0</v>
      </c>
      <c r="P589" s="326">
        <f t="shared" ref="P589:P600" si="7">SUM(B589:O589)</f>
        <v>1</v>
      </c>
    </row>
    <row r="590" spans="1:16" x14ac:dyDescent="0.35">
      <c r="A590" s="16" t="str">
        <f t="shared" ref="A590:A600" si="8">A534</f>
        <v>First/Mid-Level Officials &amp; Mgrs</v>
      </c>
      <c r="B590" s="16">
        <v>5</v>
      </c>
      <c r="C590" s="16">
        <v>1</v>
      </c>
      <c r="D590" s="16">
        <v>16</v>
      </c>
      <c r="E590" s="16">
        <v>0</v>
      </c>
      <c r="F590" s="16">
        <v>0</v>
      </c>
      <c r="G590" s="16">
        <v>0</v>
      </c>
      <c r="H590" s="16">
        <v>0</v>
      </c>
      <c r="I590" s="16">
        <v>0</v>
      </c>
      <c r="J590" s="16">
        <v>11</v>
      </c>
      <c r="K590" s="16">
        <v>0</v>
      </c>
      <c r="L590" s="16">
        <v>0</v>
      </c>
      <c r="M590" s="16">
        <v>0</v>
      </c>
      <c r="N590" s="16">
        <v>0</v>
      </c>
      <c r="O590" s="16">
        <v>1</v>
      </c>
      <c r="P590" s="326">
        <f t="shared" si="7"/>
        <v>34</v>
      </c>
    </row>
    <row r="591" spans="1:16" x14ac:dyDescent="0.35">
      <c r="A591" s="16" t="str">
        <f t="shared" si="8"/>
        <v>Professionals</v>
      </c>
      <c r="B591" s="16">
        <v>4</v>
      </c>
      <c r="C591" s="16">
        <v>1</v>
      </c>
      <c r="D591" s="16">
        <v>46</v>
      </c>
      <c r="E591" s="16">
        <v>3</v>
      </c>
      <c r="F591" s="16">
        <v>0</v>
      </c>
      <c r="G591" s="16">
        <v>0</v>
      </c>
      <c r="H591" s="16">
        <v>0</v>
      </c>
      <c r="I591" s="16">
        <v>1</v>
      </c>
      <c r="J591" s="16">
        <v>27</v>
      </c>
      <c r="K591" s="16">
        <v>1</v>
      </c>
      <c r="L591" s="16">
        <v>0</v>
      </c>
      <c r="M591" s="16">
        <v>1</v>
      </c>
      <c r="N591" s="16">
        <v>1</v>
      </c>
      <c r="O591" s="16">
        <v>0</v>
      </c>
      <c r="P591" s="326">
        <f t="shared" si="7"/>
        <v>85</v>
      </c>
    </row>
    <row r="592" spans="1:16" x14ac:dyDescent="0.35">
      <c r="A592" s="16" t="str">
        <f t="shared" si="8"/>
        <v>Technicians</v>
      </c>
      <c r="B592" s="16">
        <v>11</v>
      </c>
      <c r="C592" s="16">
        <v>1</v>
      </c>
      <c r="D592" s="16">
        <v>81</v>
      </c>
      <c r="E592" s="16">
        <v>0</v>
      </c>
      <c r="F592" s="16">
        <v>0</v>
      </c>
      <c r="G592" s="16">
        <v>0</v>
      </c>
      <c r="H592" s="16">
        <v>0</v>
      </c>
      <c r="I592" s="16">
        <v>0</v>
      </c>
      <c r="J592" s="16">
        <v>6</v>
      </c>
      <c r="K592" s="16">
        <v>1</v>
      </c>
      <c r="L592" s="16">
        <v>0</v>
      </c>
      <c r="M592" s="16">
        <v>0</v>
      </c>
      <c r="N592" s="16">
        <v>0</v>
      </c>
      <c r="O592" s="16">
        <v>0</v>
      </c>
      <c r="P592" s="326">
        <f t="shared" si="7"/>
        <v>100</v>
      </c>
    </row>
    <row r="593" spans="1:16" x14ac:dyDescent="0.35">
      <c r="A593" s="16" t="str">
        <f t="shared" si="8"/>
        <v>Sales Workers</v>
      </c>
      <c r="B593" s="16">
        <v>0</v>
      </c>
      <c r="C593" s="16">
        <v>0</v>
      </c>
      <c r="D593" s="16">
        <v>0</v>
      </c>
      <c r="E593" s="16">
        <v>0</v>
      </c>
      <c r="F593" s="16">
        <v>0</v>
      </c>
      <c r="G593" s="16">
        <v>0</v>
      </c>
      <c r="H593" s="16">
        <v>0</v>
      </c>
      <c r="I593" s="16">
        <v>0</v>
      </c>
      <c r="J593" s="16">
        <v>0</v>
      </c>
      <c r="K593" s="16">
        <v>0</v>
      </c>
      <c r="L593" s="16">
        <v>0</v>
      </c>
      <c r="M593" s="16">
        <v>0</v>
      </c>
      <c r="N593" s="16">
        <v>0</v>
      </c>
      <c r="O593" s="16">
        <v>0</v>
      </c>
      <c r="P593" s="326">
        <f t="shared" si="7"/>
        <v>0</v>
      </c>
    </row>
    <row r="594" spans="1:16" x14ac:dyDescent="0.35">
      <c r="A594" s="16" t="str">
        <f t="shared" si="8"/>
        <v>Administrative Support Workers</v>
      </c>
      <c r="B594" s="16">
        <v>0</v>
      </c>
      <c r="C594" s="16">
        <v>1</v>
      </c>
      <c r="D594" s="16">
        <v>4</v>
      </c>
      <c r="E594" s="16">
        <v>0</v>
      </c>
      <c r="F594" s="16">
        <v>0</v>
      </c>
      <c r="G594" s="16">
        <v>0</v>
      </c>
      <c r="H594" s="16">
        <v>0</v>
      </c>
      <c r="I594" s="16">
        <v>0</v>
      </c>
      <c r="J594" s="16">
        <v>7</v>
      </c>
      <c r="K594" s="16">
        <v>0</v>
      </c>
      <c r="L594" s="16">
        <v>1</v>
      </c>
      <c r="M594" s="16">
        <v>0</v>
      </c>
      <c r="N594" s="16">
        <v>0</v>
      </c>
      <c r="O594" s="16">
        <v>0</v>
      </c>
      <c r="P594" s="326">
        <f t="shared" si="7"/>
        <v>13</v>
      </c>
    </row>
    <row r="595" spans="1:16" x14ac:dyDescent="0.35">
      <c r="A595" s="16" t="str">
        <f t="shared" si="8"/>
        <v>Craft Workers</v>
      </c>
      <c r="B595" s="16">
        <v>27</v>
      </c>
      <c r="C595" s="16">
        <v>0</v>
      </c>
      <c r="D595" s="16">
        <v>95</v>
      </c>
      <c r="E595" s="16">
        <v>1</v>
      </c>
      <c r="F595" s="16">
        <v>1</v>
      </c>
      <c r="G595" s="16">
        <v>0</v>
      </c>
      <c r="H595" s="16">
        <v>1</v>
      </c>
      <c r="I595" s="16">
        <v>1</v>
      </c>
      <c r="J595" s="16">
        <v>4</v>
      </c>
      <c r="K595" s="16">
        <v>0</v>
      </c>
      <c r="L595" s="16">
        <v>0</v>
      </c>
      <c r="M595" s="16">
        <v>0</v>
      </c>
      <c r="N595" s="16">
        <v>0</v>
      </c>
      <c r="O595" s="16">
        <v>0</v>
      </c>
      <c r="P595" s="326">
        <f t="shared" si="7"/>
        <v>130</v>
      </c>
    </row>
    <row r="596" spans="1:16" x14ac:dyDescent="0.35">
      <c r="A596" s="16" t="str">
        <f t="shared" si="8"/>
        <v>Operatives</v>
      </c>
      <c r="B596" s="16">
        <v>97</v>
      </c>
      <c r="C596" s="16">
        <v>6</v>
      </c>
      <c r="D596" s="16">
        <v>298</v>
      </c>
      <c r="E596" s="16">
        <v>19</v>
      </c>
      <c r="F596" s="16">
        <v>4</v>
      </c>
      <c r="G596" s="16">
        <v>1</v>
      </c>
      <c r="H596" s="16">
        <v>1</v>
      </c>
      <c r="I596" s="16">
        <v>12</v>
      </c>
      <c r="J596" s="16">
        <v>30</v>
      </c>
      <c r="K596" s="16">
        <v>3</v>
      </c>
      <c r="L596" s="16">
        <v>5</v>
      </c>
      <c r="M596" s="16">
        <v>0</v>
      </c>
      <c r="N596" s="16">
        <v>1</v>
      </c>
      <c r="O596" s="16">
        <v>4</v>
      </c>
      <c r="P596" s="326">
        <f t="shared" si="7"/>
        <v>481</v>
      </c>
    </row>
    <row r="597" spans="1:16" x14ac:dyDescent="0.35">
      <c r="A597" s="16" t="str">
        <f t="shared" si="8"/>
        <v>Laborers &amp; Helpers</v>
      </c>
      <c r="B597" s="16">
        <v>0</v>
      </c>
      <c r="C597" s="16">
        <v>1</v>
      </c>
      <c r="D597" s="16">
        <v>8</v>
      </c>
      <c r="E597" s="16">
        <v>0</v>
      </c>
      <c r="F597" s="16">
        <v>0</v>
      </c>
      <c r="G597" s="16">
        <v>0</v>
      </c>
      <c r="H597" s="16">
        <v>0</v>
      </c>
      <c r="I597" s="16">
        <v>0</v>
      </c>
      <c r="J597" s="16">
        <v>2</v>
      </c>
      <c r="K597" s="16">
        <v>0</v>
      </c>
      <c r="L597" s="16">
        <v>0</v>
      </c>
      <c r="M597" s="16">
        <v>0</v>
      </c>
      <c r="N597" s="16">
        <v>0</v>
      </c>
      <c r="O597" s="16">
        <v>0</v>
      </c>
      <c r="P597" s="326">
        <f t="shared" si="7"/>
        <v>11</v>
      </c>
    </row>
    <row r="598" spans="1:16" x14ac:dyDescent="0.35">
      <c r="A598" s="16" t="str">
        <f t="shared" si="8"/>
        <v>Service Workers</v>
      </c>
      <c r="B598" s="16">
        <v>0</v>
      </c>
      <c r="C598" s="16">
        <v>0</v>
      </c>
      <c r="D598" s="16">
        <v>3</v>
      </c>
      <c r="E598" s="16">
        <v>0</v>
      </c>
      <c r="F598" s="16">
        <v>0</v>
      </c>
      <c r="G598" s="16">
        <v>0</v>
      </c>
      <c r="H598" s="16">
        <v>0</v>
      </c>
      <c r="I598" s="16">
        <v>0</v>
      </c>
      <c r="J598" s="16">
        <v>6</v>
      </c>
      <c r="K598" s="16">
        <v>0</v>
      </c>
      <c r="L598" s="16">
        <v>0</v>
      </c>
      <c r="M598" s="16">
        <v>0</v>
      </c>
      <c r="N598" s="16">
        <v>0</v>
      </c>
      <c r="O598" s="16">
        <v>0</v>
      </c>
      <c r="P598" s="326">
        <f t="shared" si="7"/>
        <v>9</v>
      </c>
    </row>
    <row r="599" spans="1:16" x14ac:dyDescent="0.35">
      <c r="A599" s="405" t="str">
        <f t="shared" si="8"/>
        <v>2022 Total</v>
      </c>
      <c r="B599" s="405">
        <v>144</v>
      </c>
      <c r="C599" s="405">
        <v>11</v>
      </c>
      <c r="D599" s="405">
        <v>552</v>
      </c>
      <c r="E599" s="405">
        <v>23</v>
      </c>
      <c r="F599" s="405">
        <v>5</v>
      </c>
      <c r="G599" s="405">
        <v>1</v>
      </c>
      <c r="H599" s="405">
        <v>2</v>
      </c>
      <c r="I599" s="405">
        <v>14</v>
      </c>
      <c r="J599" s="405">
        <v>93</v>
      </c>
      <c r="K599" s="405">
        <v>5</v>
      </c>
      <c r="L599" s="405">
        <v>6</v>
      </c>
      <c r="M599" s="405">
        <v>1</v>
      </c>
      <c r="N599" s="405">
        <v>2</v>
      </c>
      <c r="O599" s="405">
        <v>5</v>
      </c>
      <c r="P599" s="405">
        <f t="shared" si="7"/>
        <v>864</v>
      </c>
    </row>
    <row r="600" spans="1:16" x14ac:dyDescent="0.35">
      <c r="A600" s="406" t="str">
        <f t="shared" si="8"/>
        <v>2021 Total</v>
      </c>
      <c r="B600" s="413">
        <v>138</v>
      </c>
      <c r="C600" s="413">
        <v>12</v>
      </c>
      <c r="D600" s="413">
        <v>551</v>
      </c>
      <c r="E600" s="413">
        <v>27</v>
      </c>
      <c r="F600" s="413">
        <v>7</v>
      </c>
      <c r="G600" s="413">
        <v>1</v>
      </c>
      <c r="H600" s="413">
        <v>1</v>
      </c>
      <c r="I600" s="413">
        <v>14</v>
      </c>
      <c r="J600" s="413">
        <v>93</v>
      </c>
      <c r="K600" s="413">
        <v>6</v>
      </c>
      <c r="L600" s="413">
        <v>4</v>
      </c>
      <c r="M600" s="413">
        <v>1</v>
      </c>
      <c r="N600" s="413">
        <v>2</v>
      </c>
      <c r="O600" s="413">
        <v>5</v>
      </c>
      <c r="P600" s="326">
        <f t="shared" si="7"/>
        <v>862</v>
      </c>
    </row>
    <row r="601" spans="1:16" x14ac:dyDescent="0.35">
      <c r="A601" s="412" t="s">
        <v>278</v>
      </c>
      <c r="B601" s="407"/>
      <c r="C601" s="407"/>
      <c r="D601" s="407"/>
      <c r="E601" s="407"/>
      <c r="F601" s="407"/>
      <c r="G601" s="407"/>
      <c r="H601" s="407"/>
      <c r="I601" s="407"/>
      <c r="J601" s="407"/>
      <c r="K601" s="407"/>
      <c r="L601" s="407"/>
      <c r="M601" s="407"/>
      <c r="N601" s="407"/>
      <c r="O601" s="407"/>
      <c r="P601" s="408"/>
    </row>
    <row r="602" spans="1:16" x14ac:dyDescent="0.35">
      <c r="A602" s="400" t="s">
        <v>290</v>
      </c>
      <c r="B602" s="409"/>
      <c r="C602" s="409"/>
      <c r="D602" s="409"/>
      <c r="E602" s="409"/>
      <c r="F602" s="409"/>
      <c r="G602" s="409"/>
      <c r="H602" s="409"/>
      <c r="I602" s="409"/>
      <c r="J602" s="409"/>
      <c r="K602" s="409"/>
      <c r="L602" s="409"/>
      <c r="M602" s="409"/>
      <c r="N602" s="409"/>
      <c r="O602" s="409"/>
      <c r="P602" s="410"/>
    </row>
    <row r="603" spans="1:16" x14ac:dyDescent="0.35">
      <c r="A603" s="16" t="str">
        <f>A533</f>
        <v>Executive/Sr Officials &amp; Mgrs</v>
      </c>
      <c r="B603" s="16">
        <v>0</v>
      </c>
      <c r="C603" s="16">
        <v>0</v>
      </c>
      <c r="D603" s="16">
        <v>0</v>
      </c>
      <c r="E603" s="16">
        <v>0</v>
      </c>
      <c r="F603" s="16">
        <v>0</v>
      </c>
      <c r="G603" s="16">
        <v>0</v>
      </c>
      <c r="H603" s="16">
        <v>0</v>
      </c>
      <c r="I603" s="16">
        <v>0</v>
      </c>
      <c r="J603" s="16">
        <v>0</v>
      </c>
      <c r="K603" s="16">
        <v>0</v>
      </c>
      <c r="L603" s="16">
        <v>0</v>
      </c>
      <c r="M603" s="16">
        <v>0</v>
      </c>
      <c r="N603" s="16">
        <v>0</v>
      </c>
      <c r="O603" s="16">
        <v>0</v>
      </c>
      <c r="P603" s="326">
        <f t="shared" ref="P603:P614" si="9">SUM(B603:O603)</f>
        <v>0</v>
      </c>
    </row>
    <row r="604" spans="1:16" x14ac:dyDescent="0.35">
      <c r="A604" s="16" t="str">
        <f t="shared" ref="A604:A614" si="10">A534</f>
        <v>First/Mid-Level Officials &amp; Mgrs</v>
      </c>
      <c r="B604" s="16">
        <v>0</v>
      </c>
      <c r="C604" s="16">
        <v>0</v>
      </c>
      <c r="D604" s="16">
        <v>6</v>
      </c>
      <c r="E604" s="16">
        <v>0</v>
      </c>
      <c r="F604" s="16">
        <v>0</v>
      </c>
      <c r="G604" s="16">
        <v>1</v>
      </c>
      <c r="H604" s="16">
        <v>0</v>
      </c>
      <c r="I604" s="16">
        <v>0</v>
      </c>
      <c r="J604" s="16">
        <v>0</v>
      </c>
      <c r="K604" s="16">
        <v>0</v>
      </c>
      <c r="L604" s="16">
        <v>0</v>
      </c>
      <c r="M604" s="16">
        <v>0</v>
      </c>
      <c r="N604" s="16">
        <v>0</v>
      </c>
      <c r="O604" s="16">
        <v>1</v>
      </c>
      <c r="P604" s="326">
        <f t="shared" si="9"/>
        <v>8</v>
      </c>
    </row>
    <row r="605" spans="1:16" x14ac:dyDescent="0.35">
      <c r="A605" s="16" t="str">
        <f t="shared" si="10"/>
        <v>Professionals</v>
      </c>
      <c r="B605" s="16">
        <v>0</v>
      </c>
      <c r="C605" s="16">
        <v>0</v>
      </c>
      <c r="D605" s="16">
        <v>9</v>
      </c>
      <c r="E605" s="16">
        <v>0</v>
      </c>
      <c r="F605" s="16">
        <v>0</v>
      </c>
      <c r="G605" s="16">
        <v>0</v>
      </c>
      <c r="H605" s="16">
        <v>0</v>
      </c>
      <c r="I605" s="16">
        <v>0</v>
      </c>
      <c r="J605" s="16">
        <v>12</v>
      </c>
      <c r="K605" s="16">
        <v>1</v>
      </c>
      <c r="L605" s="16">
        <v>0</v>
      </c>
      <c r="M605" s="16">
        <v>0</v>
      </c>
      <c r="N605" s="16">
        <v>0</v>
      </c>
      <c r="O605" s="16">
        <v>0</v>
      </c>
      <c r="P605" s="326">
        <f t="shared" si="9"/>
        <v>22</v>
      </c>
    </row>
    <row r="606" spans="1:16" x14ac:dyDescent="0.35">
      <c r="A606" s="16" t="str">
        <f t="shared" si="10"/>
        <v>Technicians</v>
      </c>
      <c r="B606" s="16">
        <v>0</v>
      </c>
      <c r="C606" s="16">
        <v>0</v>
      </c>
      <c r="D606" s="16">
        <v>22</v>
      </c>
      <c r="E606" s="16">
        <v>0</v>
      </c>
      <c r="F606" s="16">
        <v>0</v>
      </c>
      <c r="G606" s="16">
        <v>0</v>
      </c>
      <c r="H606" s="16">
        <v>0</v>
      </c>
      <c r="I606" s="16">
        <v>0</v>
      </c>
      <c r="J606" s="16">
        <v>2</v>
      </c>
      <c r="K606" s="16">
        <v>0</v>
      </c>
      <c r="L606" s="16">
        <v>0</v>
      </c>
      <c r="M606" s="16">
        <v>0</v>
      </c>
      <c r="N606" s="16">
        <v>0</v>
      </c>
      <c r="O606" s="16">
        <v>0</v>
      </c>
      <c r="P606" s="326">
        <f t="shared" si="9"/>
        <v>24</v>
      </c>
    </row>
    <row r="607" spans="1:16" x14ac:dyDescent="0.35">
      <c r="A607" s="16" t="str">
        <f t="shared" si="10"/>
        <v>Sales Workers</v>
      </c>
      <c r="B607" s="16">
        <v>0</v>
      </c>
      <c r="C607" s="16">
        <v>0</v>
      </c>
      <c r="D607" s="16">
        <v>0</v>
      </c>
      <c r="E607" s="16">
        <v>0</v>
      </c>
      <c r="F607" s="16">
        <v>0</v>
      </c>
      <c r="G607" s="16">
        <v>0</v>
      </c>
      <c r="H607" s="16">
        <v>0</v>
      </c>
      <c r="I607" s="16">
        <v>0</v>
      </c>
      <c r="J607" s="16">
        <v>0</v>
      </c>
      <c r="K607" s="16">
        <v>0</v>
      </c>
      <c r="L607" s="16">
        <v>0</v>
      </c>
      <c r="M607" s="16">
        <v>0</v>
      </c>
      <c r="N607" s="16">
        <v>0</v>
      </c>
      <c r="O607" s="16">
        <v>0</v>
      </c>
      <c r="P607" s="326">
        <f t="shared" si="9"/>
        <v>0</v>
      </c>
    </row>
    <row r="608" spans="1:16" x14ac:dyDescent="0.35">
      <c r="A608" s="16" t="str">
        <f t="shared" si="10"/>
        <v>Administrative Support Workers</v>
      </c>
      <c r="B608" s="16">
        <v>0</v>
      </c>
      <c r="C608" s="16">
        <v>0</v>
      </c>
      <c r="D608" s="16">
        <v>0</v>
      </c>
      <c r="E608" s="16">
        <v>0</v>
      </c>
      <c r="F608" s="16">
        <v>0</v>
      </c>
      <c r="G608" s="16">
        <v>0</v>
      </c>
      <c r="H608" s="16">
        <v>0</v>
      </c>
      <c r="I608" s="16">
        <v>0</v>
      </c>
      <c r="J608" s="16">
        <v>1</v>
      </c>
      <c r="K608" s="16">
        <v>0</v>
      </c>
      <c r="L608" s="16">
        <v>0</v>
      </c>
      <c r="M608" s="16">
        <v>0</v>
      </c>
      <c r="N608" s="16">
        <v>0</v>
      </c>
      <c r="O608" s="16">
        <v>0</v>
      </c>
      <c r="P608" s="326">
        <f t="shared" si="9"/>
        <v>1</v>
      </c>
    </row>
    <row r="609" spans="1:16" x14ac:dyDescent="0.35">
      <c r="A609" s="16" t="str">
        <f t="shared" si="10"/>
        <v>Craft Workers</v>
      </c>
      <c r="B609" s="16">
        <v>0</v>
      </c>
      <c r="C609" s="16">
        <v>0</v>
      </c>
      <c r="D609" s="16">
        <v>6</v>
      </c>
      <c r="E609" s="16">
        <v>0</v>
      </c>
      <c r="F609" s="16">
        <v>0</v>
      </c>
      <c r="G609" s="16">
        <v>0</v>
      </c>
      <c r="H609" s="16">
        <v>0</v>
      </c>
      <c r="I609" s="16">
        <v>0</v>
      </c>
      <c r="J609" s="16">
        <v>0</v>
      </c>
      <c r="K609" s="16">
        <v>0</v>
      </c>
      <c r="L609" s="16">
        <v>0</v>
      </c>
      <c r="M609" s="16">
        <v>0</v>
      </c>
      <c r="N609" s="16">
        <v>0</v>
      </c>
      <c r="O609" s="16">
        <v>0</v>
      </c>
      <c r="P609" s="326">
        <f t="shared" si="9"/>
        <v>6</v>
      </c>
    </row>
    <row r="610" spans="1:16" x14ac:dyDescent="0.35">
      <c r="A610" s="16" t="str">
        <f t="shared" si="10"/>
        <v>Operatives</v>
      </c>
      <c r="B610" s="16">
        <v>0</v>
      </c>
      <c r="C610" s="16">
        <v>0</v>
      </c>
      <c r="D610" s="16">
        <v>7</v>
      </c>
      <c r="E610" s="16">
        <v>0</v>
      </c>
      <c r="F610" s="16">
        <v>0</v>
      </c>
      <c r="G610" s="16">
        <v>0</v>
      </c>
      <c r="H610" s="16">
        <v>0</v>
      </c>
      <c r="I610" s="16">
        <v>0</v>
      </c>
      <c r="J610" s="16">
        <v>2</v>
      </c>
      <c r="K610" s="16">
        <v>0</v>
      </c>
      <c r="L610" s="16">
        <v>0</v>
      </c>
      <c r="M610" s="16">
        <v>0</v>
      </c>
      <c r="N610" s="16">
        <v>0</v>
      </c>
      <c r="O610" s="16">
        <v>0</v>
      </c>
      <c r="P610" s="326">
        <f t="shared" si="9"/>
        <v>9</v>
      </c>
    </row>
    <row r="611" spans="1:16" x14ac:dyDescent="0.35">
      <c r="A611" s="16" t="str">
        <f t="shared" si="10"/>
        <v>Laborers &amp; Helpers</v>
      </c>
      <c r="B611" s="16">
        <v>0</v>
      </c>
      <c r="C611" s="16">
        <v>0</v>
      </c>
      <c r="D611" s="16">
        <v>0</v>
      </c>
      <c r="E611" s="16">
        <v>0</v>
      </c>
      <c r="F611" s="16">
        <v>0</v>
      </c>
      <c r="G611" s="16">
        <v>0</v>
      </c>
      <c r="H611" s="16">
        <v>0</v>
      </c>
      <c r="I611" s="16">
        <v>0</v>
      </c>
      <c r="J611" s="16">
        <v>0</v>
      </c>
      <c r="K611" s="16">
        <v>0</v>
      </c>
      <c r="L611" s="16">
        <v>0</v>
      </c>
      <c r="M611" s="16">
        <v>0</v>
      </c>
      <c r="N611" s="16">
        <v>0</v>
      </c>
      <c r="O611" s="16">
        <v>0</v>
      </c>
      <c r="P611" s="326">
        <f t="shared" si="9"/>
        <v>0</v>
      </c>
    </row>
    <row r="612" spans="1:16" x14ac:dyDescent="0.35">
      <c r="A612" s="16" t="str">
        <f t="shared" si="10"/>
        <v>Service Workers</v>
      </c>
      <c r="B612" s="16">
        <v>0</v>
      </c>
      <c r="C612" s="16">
        <v>0</v>
      </c>
      <c r="D612" s="16">
        <v>0</v>
      </c>
      <c r="E612" s="16">
        <v>0</v>
      </c>
      <c r="F612" s="16">
        <v>0</v>
      </c>
      <c r="G612" s="16">
        <v>0</v>
      </c>
      <c r="H612" s="16">
        <v>0</v>
      </c>
      <c r="I612" s="16">
        <v>0</v>
      </c>
      <c r="J612" s="16">
        <v>2</v>
      </c>
      <c r="K612" s="16">
        <v>0</v>
      </c>
      <c r="L612" s="16">
        <v>0</v>
      </c>
      <c r="M612" s="16">
        <v>0</v>
      </c>
      <c r="N612" s="16">
        <v>0</v>
      </c>
      <c r="O612" s="16">
        <v>1</v>
      </c>
      <c r="P612" s="326">
        <f t="shared" si="9"/>
        <v>3</v>
      </c>
    </row>
    <row r="613" spans="1:16" x14ac:dyDescent="0.35">
      <c r="A613" s="405" t="str">
        <f t="shared" si="10"/>
        <v>2022 Total</v>
      </c>
      <c r="B613" s="405">
        <v>0</v>
      </c>
      <c r="C613" s="405">
        <v>0</v>
      </c>
      <c r="D613" s="405">
        <v>50</v>
      </c>
      <c r="E613" s="405">
        <v>0</v>
      </c>
      <c r="F613" s="405">
        <v>0</v>
      </c>
      <c r="G613" s="405">
        <v>1</v>
      </c>
      <c r="H613" s="405">
        <v>0</v>
      </c>
      <c r="I613" s="405">
        <v>0</v>
      </c>
      <c r="J613" s="405">
        <v>19</v>
      </c>
      <c r="K613" s="405">
        <v>1</v>
      </c>
      <c r="L613" s="405">
        <v>0</v>
      </c>
      <c r="M613" s="405">
        <v>0</v>
      </c>
      <c r="N613" s="405">
        <v>0</v>
      </c>
      <c r="O613" s="405">
        <v>2</v>
      </c>
      <c r="P613" s="405">
        <f t="shared" si="9"/>
        <v>73</v>
      </c>
    </row>
    <row r="614" spans="1:16" x14ac:dyDescent="0.35">
      <c r="A614" s="406" t="str">
        <f t="shared" si="10"/>
        <v>2021 Total</v>
      </c>
      <c r="B614" s="413">
        <v>0</v>
      </c>
      <c r="C614" s="413">
        <v>0</v>
      </c>
      <c r="D614" s="413">
        <v>53</v>
      </c>
      <c r="E614" s="413">
        <v>0</v>
      </c>
      <c r="F614" s="413">
        <v>0</v>
      </c>
      <c r="G614" s="413">
        <v>1</v>
      </c>
      <c r="H614" s="413">
        <v>0</v>
      </c>
      <c r="I614" s="413">
        <v>0</v>
      </c>
      <c r="J614" s="413">
        <v>18</v>
      </c>
      <c r="K614" s="413">
        <v>0</v>
      </c>
      <c r="L614" s="413">
        <v>0</v>
      </c>
      <c r="M614" s="413">
        <v>0</v>
      </c>
      <c r="N614" s="413">
        <v>0</v>
      </c>
      <c r="O614" s="413">
        <v>1</v>
      </c>
      <c r="P614" s="326">
        <f t="shared" si="9"/>
        <v>73</v>
      </c>
    </row>
    <row r="615" spans="1:16" x14ac:dyDescent="0.35">
      <c r="A615" s="412" t="s">
        <v>278</v>
      </c>
      <c r="B615" s="407"/>
      <c r="C615" s="407"/>
      <c r="D615" s="407"/>
      <c r="E615" s="407"/>
      <c r="F615" s="407"/>
      <c r="G615" s="407"/>
      <c r="H615" s="407"/>
      <c r="I615" s="407"/>
      <c r="J615" s="407"/>
      <c r="K615" s="407"/>
      <c r="L615" s="407"/>
      <c r="M615" s="407"/>
      <c r="N615" s="407"/>
      <c r="O615" s="407"/>
      <c r="P615" s="408"/>
    </row>
    <row r="616" spans="1:16" x14ac:dyDescent="0.35">
      <c r="A616" s="400" t="s">
        <v>291</v>
      </c>
      <c r="B616" s="409"/>
      <c r="C616" s="409"/>
      <c r="D616" s="409"/>
      <c r="E616" s="409"/>
      <c r="F616" s="409"/>
      <c r="G616" s="409"/>
      <c r="H616" s="409"/>
      <c r="I616" s="409"/>
      <c r="J616" s="409"/>
      <c r="K616" s="409"/>
      <c r="L616" s="409"/>
      <c r="M616" s="409"/>
      <c r="N616" s="409"/>
      <c r="O616" s="409"/>
      <c r="P616" s="410"/>
    </row>
    <row r="617" spans="1:16" x14ac:dyDescent="0.35">
      <c r="A617" s="16" t="str">
        <f>A533</f>
        <v>Executive/Sr Officials &amp; Mgrs</v>
      </c>
      <c r="B617" s="16">
        <v>0</v>
      </c>
      <c r="C617" s="16">
        <v>0</v>
      </c>
      <c r="D617" s="16">
        <v>0</v>
      </c>
      <c r="E617" s="16">
        <v>0</v>
      </c>
      <c r="F617" s="16">
        <v>0</v>
      </c>
      <c r="G617" s="16">
        <v>0</v>
      </c>
      <c r="H617" s="16">
        <v>0</v>
      </c>
      <c r="I617" s="16">
        <v>0</v>
      </c>
      <c r="J617" s="16">
        <v>0</v>
      </c>
      <c r="K617" s="16">
        <v>0</v>
      </c>
      <c r="L617" s="16">
        <v>0</v>
      </c>
      <c r="M617" s="16">
        <v>0</v>
      </c>
      <c r="N617" s="16">
        <v>0</v>
      </c>
      <c r="O617" s="16">
        <v>0</v>
      </c>
      <c r="P617" s="326">
        <f t="shared" ref="P617:P627" si="11">SUM(B617:O617)</f>
        <v>0</v>
      </c>
    </row>
    <row r="618" spans="1:16" x14ac:dyDescent="0.35">
      <c r="A618" s="16" t="str">
        <f t="shared" ref="A618:A628" si="12">A534</f>
        <v>First/Mid-Level Officials &amp; Mgrs</v>
      </c>
      <c r="B618" s="16">
        <v>0</v>
      </c>
      <c r="C618" s="16">
        <v>0</v>
      </c>
      <c r="D618" s="16">
        <v>3</v>
      </c>
      <c r="E618" s="16">
        <v>0</v>
      </c>
      <c r="F618" s="16">
        <v>0</v>
      </c>
      <c r="G618" s="16">
        <v>0</v>
      </c>
      <c r="H618" s="16">
        <v>0</v>
      </c>
      <c r="I618" s="16">
        <v>0</v>
      </c>
      <c r="J618" s="16">
        <v>0</v>
      </c>
      <c r="K618" s="16">
        <v>0</v>
      </c>
      <c r="L618" s="16">
        <v>0</v>
      </c>
      <c r="M618" s="16">
        <v>0</v>
      </c>
      <c r="N618" s="16">
        <v>0</v>
      </c>
      <c r="O618" s="16">
        <v>0</v>
      </c>
      <c r="P618" s="326">
        <f t="shared" si="11"/>
        <v>3</v>
      </c>
    </row>
    <row r="619" spans="1:16" x14ac:dyDescent="0.35">
      <c r="A619" s="16" t="str">
        <f t="shared" si="12"/>
        <v>Professionals</v>
      </c>
      <c r="B619" s="16">
        <v>0</v>
      </c>
      <c r="C619" s="16">
        <v>0</v>
      </c>
      <c r="D619" s="16">
        <v>1</v>
      </c>
      <c r="E619" s="16">
        <v>0</v>
      </c>
      <c r="F619" s="16">
        <v>0</v>
      </c>
      <c r="G619" s="16">
        <v>0</v>
      </c>
      <c r="H619" s="16">
        <v>0</v>
      </c>
      <c r="I619" s="16">
        <v>0</v>
      </c>
      <c r="J619" s="16">
        <v>1</v>
      </c>
      <c r="K619" s="16">
        <v>0</v>
      </c>
      <c r="L619" s="16">
        <v>0</v>
      </c>
      <c r="M619" s="16">
        <v>0</v>
      </c>
      <c r="N619" s="16">
        <v>1</v>
      </c>
      <c r="O619" s="16">
        <v>0</v>
      </c>
      <c r="P619" s="326">
        <f t="shared" si="11"/>
        <v>3</v>
      </c>
    </row>
    <row r="620" spans="1:16" x14ac:dyDescent="0.35">
      <c r="A620" s="16" t="str">
        <f t="shared" si="12"/>
        <v>Technicians</v>
      </c>
      <c r="B620" s="16">
        <v>0</v>
      </c>
      <c r="C620" s="16">
        <v>0</v>
      </c>
      <c r="D620" s="16">
        <v>0</v>
      </c>
      <c r="E620" s="16">
        <v>0</v>
      </c>
      <c r="F620" s="16">
        <v>0</v>
      </c>
      <c r="G620" s="16">
        <v>0</v>
      </c>
      <c r="H620" s="16">
        <v>0</v>
      </c>
      <c r="I620" s="16">
        <v>0</v>
      </c>
      <c r="J620" s="16">
        <v>0</v>
      </c>
      <c r="K620" s="16">
        <v>0</v>
      </c>
      <c r="L620" s="16">
        <v>0</v>
      </c>
      <c r="M620" s="16">
        <v>0</v>
      </c>
      <c r="N620" s="16">
        <v>0</v>
      </c>
      <c r="O620" s="16">
        <v>0</v>
      </c>
      <c r="P620" s="326">
        <f t="shared" si="11"/>
        <v>0</v>
      </c>
    </row>
    <row r="621" spans="1:16" x14ac:dyDescent="0.35">
      <c r="A621" s="16" t="str">
        <f t="shared" si="12"/>
        <v>Sales Workers</v>
      </c>
      <c r="B621" s="16">
        <v>0</v>
      </c>
      <c r="C621" s="16">
        <v>0</v>
      </c>
      <c r="D621" s="16">
        <v>0</v>
      </c>
      <c r="E621" s="16">
        <v>0</v>
      </c>
      <c r="F621" s="16">
        <v>0</v>
      </c>
      <c r="G621" s="16">
        <v>0</v>
      </c>
      <c r="H621" s="16">
        <v>0</v>
      </c>
      <c r="I621" s="16">
        <v>0</v>
      </c>
      <c r="J621" s="16">
        <v>0</v>
      </c>
      <c r="K621" s="16">
        <v>0</v>
      </c>
      <c r="L621" s="16">
        <v>0</v>
      </c>
      <c r="M621" s="16">
        <v>0</v>
      </c>
      <c r="N621" s="16">
        <v>0</v>
      </c>
      <c r="O621" s="16">
        <v>0</v>
      </c>
      <c r="P621" s="326">
        <f t="shared" si="11"/>
        <v>0</v>
      </c>
    </row>
    <row r="622" spans="1:16" x14ac:dyDescent="0.35">
      <c r="A622" s="16" t="str">
        <f t="shared" si="12"/>
        <v>Administrative Support Workers</v>
      </c>
      <c r="B622" s="16">
        <v>0</v>
      </c>
      <c r="C622" s="16">
        <v>0</v>
      </c>
      <c r="D622" s="16">
        <v>0</v>
      </c>
      <c r="E622" s="16">
        <v>0</v>
      </c>
      <c r="F622" s="16">
        <v>0</v>
      </c>
      <c r="G622" s="16">
        <v>0</v>
      </c>
      <c r="H622" s="16">
        <v>0</v>
      </c>
      <c r="I622" s="16">
        <v>0</v>
      </c>
      <c r="J622" s="16">
        <v>0</v>
      </c>
      <c r="K622" s="16">
        <v>0</v>
      </c>
      <c r="L622" s="16">
        <v>0</v>
      </c>
      <c r="M622" s="16">
        <v>0</v>
      </c>
      <c r="N622" s="16">
        <v>0</v>
      </c>
      <c r="O622" s="16">
        <v>0</v>
      </c>
      <c r="P622" s="326">
        <f t="shared" si="11"/>
        <v>0</v>
      </c>
    </row>
    <row r="623" spans="1:16" x14ac:dyDescent="0.35">
      <c r="A623" s="16" t="str">
        <f t="shared" si="12"/>
        <v>Craft Workers</v>
      </c>
      <c r="B623" s="16">
        <v>1</v>
      </c>
      <c r="C623" s="16">
        <v>0</v>
      </c>
      <c r="D623" s="16">
        <v>14</v>
      </c>
      <c r="E623" s="16">
        <v>0</v>
      </c>
      <c r="F623" s="16">
        <v>0</v>
      </c>
      <c r="G623" s="16">
        <v>0</v>
      </c>
      <c r="H623" s="16">
        <v>0</v>
      </c>
      <c r="I623" s="16">
        <v>0</v>
      </c>
      <c r="J623" s="16">
        <v>0</v>
      </c>
      <c r="K623" s="16">
        <v>0</v>
      </c>
      <c r="L623" s="16">
        <v>0</v>
      </c>
      <c r="M623" s="16">
        <v>0</v>
      </c>
      <c r="N623" s="16">
        <v>0</v>
      </c>
      <c r="O623" s="16">
        <v>0</v>
      </c>
      <c r="P623" s="326">
        <f t="shared" si="11"/>
        <v>15</v>
      </c>
    </row>
    <row r="624" spans="1:16" x14ac:dyDescent="0.35">
      <c r="A624" s="16" t="str">
        <f t="shared" si="12"/>
        <v>Operatives</v>
      </c>
      <c r="B624" s="16">
        <v>8</v>
      </c>
      <c r="C624" s="16">
        <v>1</v>
      </c>
      <c r="D624" s="16">
        <v>25</v>
      </c>
      <c r="E624" s="16">
        <v>1</v>
      </c>
      <c r="F624" s="16">
        <v>0</v>
      </c>
      <c r="G624" s="16">
        <v>0</v>
      </c>
      <c r="H624" s="16">
        <v>1</v>
      </c>
      <c r="I624" s="16">
        <v>0</v>
      </c>
      <c r="J624" s="16">
        <v>6</v>
      </c>
      <c r="K624" s="16">
        <v>0</v>
      </c>
      <c r="L624" s="16">
        <v>0</v>
      </c>
      <c r="M624" s="16">
        <v>0</v>
      </c>
      <c r="N624" s="16">
        <v>0</v>
      </c>
      <c r="O624" s="16">
        <v>0</v>
      </c>
      <c r="P624" s="326">
        <f t="shared" si="11"/>
        <v>42</v>
      </c>
    </row>
    <row r="625" spans="1:16" x14ac:dyDescent="0.35">
      <c r="A625" s="16" t="str">
        <f t="shared" si="12"/>
        <v>Laborers &amp; Helpers</v>
      </c>
      <c r="B625" s="16">
        <v>0</v>
      </c>
      <c r="C625" s="16">
        <v>0</v>
      </c>
      <c r="D625" s="16">
        <v>0</v>
      </c>
      <c r="E625" s="16">
        <v>0</v>
      </c>
      <c r="F625" s="16">
        <v>0</v>
      </c>
      <c r="G625" s="16">
        <v>0</v>
      </c>
      <c r="H625" s="16">
        <v>0</v>
      </c>
      <c r="I625" s="16">
        <v>0</v>
      </c>
      <c r="J625" s="16">
        <v>0</v>
      </c>
      <c r="K625" s="16">
        <v>0</v>
      </c>
      <c r="L625" s="16">
        <v>0</v>
      </c>
      <c r="M625" s="16">
        <v>0</v>
      </c>
      <c r="N625" s="16">
        <v>0</v>
      </c>
      <c r="O625" s="16">
        <v>0</v>
      </c>
      <c r="P625" s="326">
        <f t="shared" si="11"/>
        <v>0</v>
      </c>
    </row>
    <row r="626" spans="1:16" x14ac:dyDescent="0.35">
      <c r="A626" s="16" t="str">
        <f t="shared" si="12"/>
        <v>Service Workers</v>
      </c>
      <c r="B626" s="16">
        <v>0</v>
      </c>
      <c r="C626" s="16">
        <v>0</v>
      </c>
      <c r="D626" s="16">
        <v>0</v>
      </c>
      <c r="E626" s="16">
        <v>0</v>
      </c>
      <c r="F626" s="16">
        <v>0</v>
      </c>
      <c r="G626" s="16">
        <v>0</v>
      </c>
      <c r="H626" s="16">
        <v>0</v>
      </c>
      <c r="I626" s="16">
        <v>0</v>
      </c>
      <c r="J626" s="16">
        <v>0</v>
      </c>
      <c r="K626" s="16">
        <v>0</v>
      </c>
      <c r="L626" s="16">
        <v>0</v>
      </c>
      <c r="M626" s="16">
        <v>0</v>
      </c>
      <c r="N626" s="16">
        <v>0</v>
      </c>
      <c r="O626" s="16">
        <v>0</v>
      </c>
      <c r="P626" s="326">
        <f t="shared" si="11"/>
        <v>0</v>
      </c>
    </row>
    <row r="627" spans="1:16" x14ac:dyDescent="0.35">
      <c r="A627" s="405" t="str">
        <f t="shared" si="12"/>
        <v>2022 Total</v>
      </c>
      <c r="B627" s="405">
        <v>9</v>
      </c>
      <c r="C627" s="405">
        <v>1</v>
      </c>
      <c r="D627" s="405">
        <v>43</v>
      </c>
      <c r="E627" s="405">
        <v>1</v>
      </c>
      <c r="F627" s="405">
        <v>0</v>
      </c>
      <c r="G627" s="405">
        <v>0</v>
      </c>
      <c r="H627" s="405">
        <v>1</v>
      </c>
      <c r="I627" s="405">
        <v>0</v>
      </c>
      <c r="J627" s="405">
        <v>7</v>
      </c>
      <c r="K627" s="405">
        <v>0</v>
      </c>
      <c r="L627" s="405">
        <v>0</v>
      </c>
      <c r="M627" s="405">
        <v>0</v>
      </c>
      <c r="N627" s="405">
        <v>1</v>
      </c>
      <c r="O627" s="405">
        <v>0</v>
      </c>
      <c r="P627" s="405">
        <f t="shared" si="11"/>
        <v>63</v>
      </c>
    </row>
    <row r="628" spans="1:16" x14ac:dyDescent="0.35">
      <c r="A628" s="406" t="str">
        <f t="shared" si="12"/>
        <v>2021 Total</v>
      </c>
      <c r="B628" s="16"/>
      <c r="C628" s="16"/>
      <c r="D628" s="16"/>
      <c r="E628" s="16"/>
      <c r="F628" s="16"/>
      <c r="G628" s="16"/>
      <c r="H628" s="16"/>
      <c r="I628" s="16"/>
      <c r="J628" s="16"/>
      <c r="K628" s="16"/>
      <c r="L628" s="16"/>
      <c r="M628" s="16"/>
      <c r="N628" s="16"/>
      <c r="O628" s="16"/>
      <c r="P628" s="16"/>
    </row>
    <row r="629" spans="1:16" x14ac:dyDescent="0.35">
      <c r="A629" s="412" t="s">
        <v>278</v>
      </c>
      <c r="B629" s="407"/>
      <c r="C629" s="407"/>
      <c r="D629" s="407"/>
      <c r="E629" s="407"/>
      <c r="F629" s="407"/>
      <c r="G629" s="407"/>
      <c r="H629" s="407"/>
      <c r="I629" s="407"/>
      <c r="J629" s="407"/>
      <c r="K629" s="407"/>
      <c r="L629" s="407"/>
      <c r="M629" s="407"/>
      <c r="N629" s="407"/>
      <c r="O629" s="407"/>
      <c r="P629" s="408"/>
    </row>
    <row r="630" spans="1:16" x14ac:dyDescent="0.35">
      <c r="A630" s="400" t="s">
        <v>292</v>
      </c>
      <c r="B630" s="409"/>
      <c r="C630" s="409"/>
      <c r="D630" s="409"/>
      <c r="E630" s="409"/>
      <c r="F630" s="409"/>
      <c r="G630" s="409"/>
      <c r="H630" s="409"/>
      <c r="I630" s="409"/>
      <c r="J630" s="409"/>
      <c r="K630" s="409"/>
      <c r="L630" s="409"/>
      <c r="M630" s="409"/>
      <c r="N630" s="409"/>
      <c r="O630" s="409"/>
      <c r="P630" s="410"/>
    </row>
    <row r="631" spans="1:16" x14ac:dyDescent="0.35">
      <c r="A631" s="16" t="str">
        <f>A533</f>
        <v>Executive/Sr Officials &amp; Mgrs</v>
      </c>
      <c r="B631" s="326">
        <v>0</v>
      </c>
      <c r="C631" s="326">
        <v>0</v>
      </c>
      <c r="D631" s="326">
        <v>0</v>
      </c>
      <c r="E631" s="326">
        <v>0</v>
      </c>
      <c r="F631" s="326">
        <v>0</v>
      </c>
      <c r="G631" s="326">
        <v>0</v>
      </c>
      <c r="H631" s="326">
        <v>0</v>
      </c>
      <c r="I631" s="326">
        <v>0</v>
      </c>
      <c r="J631" s="326">
        <v>0</v>
      </c>
      <c r="K631" s="326">
        <v>0</v>
      </c>
      <c r="L631" s="326">
        <v>0</v>
      </c>
      <c r="M631" s="326">
        <v>0</v>
      </c>
      <c r="N631" s="326">
        <v>0</v>
      </c>
      <c r="O631" s="326">
        <v>0</v>
      </c>
      <c r="P631" s="326">
        <f t="shared" ref="P631:P642" si="13">SUM(B631:O631)</f>
        <v>0</v>
      </c>
    </row>
    <row r="632" spans="1:16" x14ac:dyDescent="0.35">
      <c r="A632" s="16" t="str">
        <f t="shared" ref="A632:A642" si="14">A534</f>
        <v>First/Mid-Level Officials &amp; Mgrs</v>
      </c>
      <c r="B632" s="326">
        <v>2</v>
      </c>
      <c r="C632" s="326">
        <v>4</v>
      </c>
      <c r="D632" s="326">
        <v>15</v>
      </c>
      <c r="E632" s="326">
        <v>3</v>
      </c>
      <c r="F632" s="326">
        <v>1</v>
      </c>
      <c r="G632" s="326">
        <v>0</v>
      </c>
      <c r="H632" s="326">
        <v>0</v>
      </c>
      <c r="I632" s="326">
        <v>0</v>
      </c>
      <c r="J632" s="326">
        <v>4</v>
      </c>
      <c r="K632" s="326">
        <v>3</v>
      </c>
      <c r="L632" s="326">
        <v>0</v>
      </c>
      <c r="M632" s="326">
        <v>0</v>
      </c>
      <c r="N632" s="326">
        <v>0</v>
      </c>
      <c r="O632" s="326">
        <v>0</v>
      </c>
      <c r="P632" s="326">
        <f t="shared" si="13"/>
        <v>32</v>
      </c>
    </row>
    <row r="633" spans="1:16" x14ac:dyDescent="0.35">
      <c r="A633" s="16" t="str">
        <f t="shared" si="14"/>
        <v>Professionals</v>
      </c>
      <c r="B633" s="326">
        <v>6</v>
      </c>
      <c r="C633" s="326">
        <v>5</v>
      </c>
      <c r="D633" s="326">
        <v>27</v>
      </c>
      <c r="E633" s="326">
        <v>6</v>
      </c>
      <c r="F633" s="326">
        <v>4</v>
      </c>
      <c r="G633" s="326">
        <v>0</v>
      </c>
      <c r="H633" s="326">
        <v>0</v>
      </c>
      <c r="I633" s="326">
        <v>0</v>
      </c>
      <c r="J633" s="326">
        <v>13</v>
      </c>
      <c r="K633" s="326">
        <v>2</v>
      </c>
      <c r="L633" s="326">
        <v>1</v>
      </c>
      <c r="M633" s="326">
        <v>0</v>
      </c>
      <c r="N633" s="326">
        <v>0</v>
      </c>
      <c r="O633" s="326">
        <v>2</v>
      </c>
      <c r="P633" s="326">
        <f t="shared" si="13"/>
        <v>66</v>
      </c>
    </row>
    <row r="634" spans="1:16" x14ac:dyDescent="0.35">
      <c r="A634" s="16" t="str">
        <f t="shared" si="14"/>
        <v>Technicians</v>
      </c>
      <c r="B634" s="326">
        <v>0</v>
      </c>
      <c r="C634" s="326">
        <v>0</v>
      </c>
      <c r="D634" s="326">
        <v>0</v>
      </c>
      <c r="E634" s="326">
        <v>0</v>
      </c>
      <c r="F634" s="326">
        <v>0</v>
      </c>
      <c r="G634" s="326">
        <v>0</v>
      </c>
      <c r="H634" s="326">
        <v>0</v>
      </c>
      <c r="I634" s="326">
        <v>0</v>
      </c>
      <c r="J634" s="326">
        <v>0</v>
      </c>
      <c r="K634" s="326">
        <v>0</v>
      </c>
      <c r="L634" s="326">
        <v>0</v>
      </c>
      <c r="M634" s="326">
        <v>0</v>
      </c>
      <c r="N634" s="326">
        <v>0</v>
      </c>
      <c r="O634" s="326">
        <v>0</v>
      </c>
      <c r="P634" s="326">
        <f t="shared" si="13"/>
        <v>0</v>
      </c>
    </row>
    <row r="635" spans="1:16" x14ac:dyDescent="0.35">
      <c r="A635" s="16" t="str">
        <f t="shared" si="14"/>
        <v>Sales Workers</v>
      </c>
      <c r="B635" s="326">
        <v>0</v>
      </c>
      <c r="C635" s="326">
        <v>0</v>
      </c>
      <c r="D635" s="326">
        <v>0</v>
      </c>
      <c r="E635" s="326">
        <v>0</v>
      </c>
      <c r="F635" s="326">
        <v>0</v>
      </c>
      <c r="G635" s="326">
        <v>0</v>
      </c>
      <c r="H635" s="326">
        <v>0</v>
      </c>
      <c r="I635" s="326">
        <v>0</v>
      </c>
      <c r="J635" s="326">
        <v>0</v>
      </c>
      <c r="K635" s="326">
        <v>0</v>
      </c>
      <c r="L635" s="326">
        <v>0</v>
      </c>
      <c r="M635" s="326">
        <v>0</v>
      </c>
      <c r="N635" s="326">
        <v>0</v>
      </c>
      <c r="O635" s="326">
        <v>0</v>
      </c>
      <c r="P635" s="326">
        <f t="shared" si="13"/>
        <v>0</v>
      </c>
    </row>
    <row r="636" spans="1:16" x14ac:dyDescent="0.35">
      <c r="A636" s="16" t="str">
        <f t="shared" si="14"/>
        <v>Administrative Support Workers</v>
      </c>
      <c r="B636" s="326">
        <v>0</v>
      </c>
      <c r="C636" s="326">
        <v>1</v>
      </c>
      <c r="D636" s="326">
        <v>0</v>
      </c>
      <c r="E636" s="326">
        <v>0</v>
      </c>
      <c r="F636" s="326">
        <v>0</v>
      </c>
      <c r="G636" s="326">
        <v>0</v>
      </c>
      <c r="H636" s="326">
        <v>0</v>
      </c>
      <c r="I636" s="326">
        <v>0</v>
      </c>
      <c r="J636" s="326">
        <v>1</v>
      </c>
      <c r="K636" s="326">
        <v>0</v>
      </c>
      <c r="L636" s="326">
        <v>0</v>
      </c>
      <c r="M636" s="326">
        <v>0</v>
      </c>
      <c r="N636" s="326">
        <v>0</v>
      </c>
      <c r="O636" s="326">
        <v>0</v>
      </c>
      <c r="P636" s="326">
        <f t="shared" si="13"/>
        <v>2</v>
      </c>
    </row>
    <row r="637" spans="1:16" x14ac:dyDescent="0.35">
      <c r="A637" s="16" t="str">
        <f t="shared" si="14"/>
        <v>Craft Workers</v>
      </c>
      <c r="B637" s="326">
        <v>19</v>
      </c>
      <c r="C637" s="326">
        <v>0</v>
      </c>
      <c r="D637" s="326">
        <v>68</v>
      </c>
      <c r="E637" s="326">
        <v>10</v>
      </c>
      <c r="F637" s="326">
        <v>1</v>
      </c>
      <c r="G637" s="326">
        <v>0</v>
      </c>
      <c r="H637" s="326">
        <v>1</v>
      </c>
      <c r="I637" s="326">
        <v>2</v>
      </c>
      <c r="J637" s="326">
        <v>0</v>
      </c>
      <c r="K637" s="326">
        <v>0</v>
      </c>
      <c r="L637" s="326">
        <v>0</v>
      </c>
      <c r="M637" s="326">
        <v>0</v>
      </c>
      <c r="N637" s="326">
        <v>0</v>
      </c>
      <c r="O637" s="326">
        <v>0</v>
      </c>
      <c r="P637" s="326">
        <f t="shared" si="13"/>
        <v>101</v>
      </c>
    </row>
    <row r="638" spans="1:16" x14ac:dyDescent="0.35">
      <c r="A638" s="16" t="str">
        <f t="shared" si="14"/>
        <v>Operatives</v>
      </c>
      <c r="B638" s="326">
        <v>64</v>
      </c>
      <c r="C638" s="326">
        <v>12</v>
      </c>
      <c r="D638" s="326">
        <v>92</v>
      </c>
      <c r="E638" s="326">
        <v>100</v>
      </c>
      <c r="F638" s="326">
        <v>3</v>
      </c>
      <c r="G638" s="326">
        <v>0</v>
      </c>
      <c r="H638" s="326">
        <v>2</v>
      </c>
      <c r="I638" s="326">
        <v>3</v>
      </c>
      <c r="J638" s="326">
        <v>9</v>
      </c>
      <c r="K638" s="326">
        <v>19</v>
      </c>
      <c r="L638" s="326">
        <v>0</v>
      </c>
      <c r="M638" s="326">
        <v>1</v>
      </c>
      <c r="N638" s="326">
        <v>0</v>
      </c>
      <c r="O638" s="326">
        <v>0</v>
      </c>
      <c r="P638" s="326">
        <f t="shared" si="13"/>
        <v>305</v>
      </c>
    </row>
    <row r="639" spans="1:16" x14ac:dyDescent="0.35">
      <c r="A639" s="16" t="str">
        <f t="shared" si="14"/>
        <v>Laborers &amp; Helpers</v>
      </c>
      <c r="B639" s="326">
        <v>0</v>
      </c>
      <c r="C639" s="326">
        <v>0</v>
      </c>
      <c r="D639" s="326">
        <v>0</v>
      </c>
      <c r="E639" s="326">
        <v>0</v>
      </c>
      <c r="F639" s="326">
        <v>0</v>
      </c>
      <c r="G639" s="326">
        <v>0</v>
      </c>
      <c r="H639" s="326">
        <v>0</v>
      </c>
      <c r="I639" s="326">
        <v>0</v>
      </c>
      <c r="J639" s="326">
        <v>0</v>
      </c>
      <c r="K639" s="326">
        <v>0</v>
      </c>
      <c r="L639" s="326">
        <v>0</v>
      </c>
      <c r="M639" s="326">
        <v>0</v>
      </c>
      <c r="N639" s="326">
        <v>0</v>
      </c>
      <c r="O639" s="326">
        <v>0</v>
      </c>
      <c r="P639" s="326">
        <f t="shared" si="13"/>
        <v>0</v>
      </c>
    </row>
    <row r="640" spans="1:16" x14ac:dyDescent="0.35">
      <c r="A640" s="16" t="str">
        <f t="shared" si="14"/>
        <v>Service Workers</v>
      </c>
      <c r="B640" s="326">
        <v>0</v>
      </c>
      <c r="C640" s="326">
        <v>0</v>
      </c>
      <c r="D640" s="326">
        <v>0</v>
      </c>
      <c r="E640" s="326">
        <v>0</v>
      </c>
      <c r="F640" s="326">
        <v>0</v>
      </c>
      <c r="G640" s="326">
        <v>0</v>
      </c>
      <c r="H640" s="326">
        <v>0</v>
      </c>
      <c r="I640" s="326">
        <v>0</v>
      </c>
      <c r="J640" s="326">
        <v>0</v>
      </c>
      <c r="K640" s="326">
        <v>0</v>
      </c>
      <c r="L640" s="326">
        <v>0</v>
      </c>
      <c r="M640" s="326">
        <v>0</v>
      </c>
      <c r="N640" s="326">
        <v>0</v>
      </c>
      <c r="O640" s="326">
        <v>0</v>
      </c>
      <c r="P640" s="326">
        <f t="shared" si="13"/>
        <v>0</v>
      </c>
    </row>
    <row r="641" spans="1:16" x14ac:dyDescent="0.35">
      <c r="A641" s="405" t="str">
        <f t="shared" si="14"/>
        <v>2022 Total</v>
      </c>
      <c r="B641" s="411">
        <v>91</v>
      </c>
      <c r="C641" s="411">
        <v>22</v>
      </c>
      <c r="D641" s="411">
        <v>202</v>
      </c>
      <c r="E641" s="411">
        <v>119</v>
      </c>
      <c r="F641" s="411">
        <v>9</v>
      </c>
      <c r="G641" s="411">
        <v>0</v>
      </c>
      <c r="H641" s="411">
        <v>3</v>
      </c>
      <c r="I641" s="411">
        <v>5</v>
      </c>
      <c r="J641" s="411">
        <v>27</v>
      </c>
      <c r="K641" s="411">
        <v>24</v>
      </c>
      <c r="L641" s="411">
        <v>1</v>
      </c>
      <c r="M641" s="411">
        <v>1</v>
      </c>
      <c r="N641" s="411">
        <v>0</v>
      </c>
      <c r="O641" s="411">
        <v>2</v>
      </c>
      <c r="P641" s="411">
        <f t="shared" si="13"/>
        <v>506</v>
      </c>
    </row>
    <row r="642" spans="1:16" x14ac:dyDescent="0.35">
      <c r="A642" s="406" t="str">
        <f t="shared" si="14"/>
        <v>2021 Total</v>
      </c>
      <c r="B642" s="326">
        <v>85</v>
      </c>
      <c r="C642" s="326">
        <v>21</v>
      </c>
      <c r="D642" s="326">
        <v>197</v>
      </c>
      <c r="E642" s="326">
        <v>115</v>
      </c>
      <c r="F642" s="326">
        <v>8</v>
      </c>
      <c r="G642" s="326">
        <v>0</v>
      </c>
      <c r="H642" s="326">
        <v>5</v>
      </c>
      <c r="I642" s="326">
        <v>4</v>
      </c>
      <c r="J642" s="326">
        <v>27</v>
      </c>
      <c r="K642" s="326">
        <v>22</v>
      </c>
      <c r="L642" s="326">
        <v>3</v>
      </c>
      <c r="M642" s="326">
        <v>1</v>
      </c>
      <c r="N642" s="326">
        <v>0</v>
      </c>
      <c r="O642" s="326">
        <v>2</v>
      </c>
      <c r="P642" s="326">
        <f t="shared" si="13"/>
        <v>490</v>
      </c>
    </row>
    <row r="643" spans="1:16" x14ac:dyDescent="0.35">
      <c r="A643" s="412" t="s">
        <v>278</v>
      </c>
      <c r="B643" s="407"/>
      <c r="C643" s="407"/>
      <c r="D643" s="407"/>
      <c r="E643" s="407"/>
      <c r="F643" s="407"/>
      <c r="G643" s="407"/>
      <c r="H643" s="407"/>
      <c r="I643" s="407"/>
      <c r="J643" s="407"/>
      <c r="K643" s="407"/>
      <c r="L643" s="407"/>
      <c r="M643" s="407"/>
      <c r="N643" s="407"/>
      <c r="O643" s="407"/>
      <c r="P643" s="408"/>
    </row>
    <row r="644" spans="1:16" x14ac:dyDescent="0.35">
      <c r="A644" s="400" t="s">
        <v>293</v>
      </c>
      <c r="B644" s="409"/>
      <c r="C644" s="409"/>
      <c r="D644" s="409"/>
      <c r="E644" s="409"/>
      <c r="F644" s="409"/>
      <c r="G644" s="409"/>
      <c r="H644" s="409"/>
      <c r="I644" s="409"/>
      <c r="J644" s="409"/>
      <c r="K644" s="409"/>
      <c r="L644" s="409"/>
      <c r="M644" s="409"/>
      <c r="N644" s="409"/>
      <c r="O644" s="409"/>
      <c r="P644" s="410"/>
    </row>
    <row r="645" spans="1:16" x14ac:dyDescent="0.35">
      <c r="A645" s="16" t="str">
        <f>A533</f>
        <v>Executive/Sr Officials &amp; Mgrs</v>
      </c>
      <c r="B645" s="16">
        <v>0</v>
      </c>
      <c r="C645" s="16">
        <v>0</v>
      </c>
      <c r="D645" s="16">
        <v>0</v>
      </c>
      <c r="E645" s="16">
        <v>0</v>
      </c>
      <c r="F645" s="16">
        <v>0</v>
      </c>
      <c r="G645" s="16">
        <v>0</v>
      </c>
      <c r="H645" s="16">
        <v>0</v>
      </c>
      <c r="I645" s="16">
        <v>0</v>
      </c>
      <c r="J645" s="16">
        <v>0</v>
      </c>
      <c r="K645" s="16">
        <v>0</v>
      </c>
      <c r="L645" s="16">
        <v>0</v>
      </c>
      <c r="M645" s="16">
        <v>0</v>
      </c>
      <c r="N645" s="16">
        <v>0</v>
      </c>
      <c r="O645" s="16">
        <v>0</v>
      </c>
      <c r="P645" s="326">
        <f t="shared" ref="P645:P656" si="15">SUM(B645:O645)</f>
        <v>0</v>
      </c>
    </row>
    <row r="646" spans="1:16" x14ac:dyDescent="0.35">
      <c r="A646" s="16" t="str">
        <f t="shared" ref="A646:A656" si="16">A534</f>
        <v>First/Mid-Level Officials &amp; Mgrs</v>
      </c>
      <c r="B646" s="16">
        <v>1</v>
      </c>
      <c r="C646" s="16">
        <v>1</v>
      </c>
      <c r="D646" s="16">
        <v>21</v>
      </c>
      <c r="E646" s="16">
        <v>4</v>
      </c>
      <c r="F646" s="16">
        <v>1</v>
      </c>
      <c r="G646" s="16">
        <v>0</v>
      </c>
      <c r="H646" s="16">
        <v>0</v>
      </c>
      <c r="I646" s="16">
        <v>0</v>
      </c>
      <c r="J646" s="16">
        <v>4</v>
      </c>
      <c r="K646" s="16">
        <v>1</v>
      </c>
      <c r="L646" s="16">
        <v>2</v>
      </c>
      <c r="M646" s="16">
        <v>0</v>
      </c>
      <c r="N646" s="16">
        <v>0</v>
      </c>
      <c r="O646" s="16">
        <v>1</v>
      </c>
      <c r="P646" s="326">
        <f t="shared" si="15"/>
        <v>36</v>
      </c>
    </row>
    <row r="647" spans="1:16" x14ac:dyDescent="0.35">
      <c r="A647" s="16" t="str">
        <f t="shared" si="16"/>
        <v>Professionals</v>
      </c>
      <c r="B647" s="16">
        <v>0</v>
      </c>
      <c r="C647" s="16">
        <v>1</v>
      </c>
      <c r="D647" s="16">
        <v>27</v>
      </c>
      <c r="E647" s="16">
        <v>5</v>
      </c>
      <c r="F647" s="16">
        <v>1</v>
      </c>
      <c r="G647" s="16">
        <v>0</v>
      </c>
      <c r="H647" s="16">
        <v>0</v>
      </c>
      <c r="I647" s="16">
        <v>0</v>
      </c>
      <c r="J647" s="16">
        <v>15</v>
      </c>
      <c r="K647" s="16">
        <v>4</v>
      </c>
      <c r="L647" s="16">
        <v>1</v>
      </c>
      <c r="M647" s="16">
        <v>0</v>
      </c>
      <c r="N647" s="16">
        <v>0</v>
      </c>
      <c r="O647" s="16">
        <v>0</v>
      </c>
      <c r="P647" s="326">
        <f t="shared" si="15"/>
        <v>54</v>
      </c>
    </row>
    <row r="648" spans="1:16" x14ac:dyDescent="0.35">
      <c r="A648" s="16" t="str">
        <f t="shared" si="16"/>
        <v>Technicians</v>
      </c>
      <c r="B648" s="16">
        <v>0</v>
      </c>
      <c r="C648" s="16">
        <v>0</v>
      </c>
      <c r="D648" s="16">
        <v>0</v>
      </c>
      <c r="E648" s="16">
        <v>0</v>
      </c>
      <c r="F648" s="16">
        <v>0</v>
      </c>
      <c r="G648" s="16">
        <v>0</v>
      </c>
      <c r="H648" s="16">
        <v>0</v>
      </c>
      <c r="I648" s="16">
        <v>0</v>
      </c>
      <c r="J648" s="16">
        <v>0</v>
      </c>
      <c r="K648" s="16">
        <v>0</v>
      </c>
      <c r="L648" s="16">
        <v>0</v>
      </c>
      <c r="M648" s="16">
        <v>0</v>
      </c>
      <c r="N648" s="16">
        <v>0</v>
      </c>
      <c r="O648" s="16">
        <v>0</v>
      </c>
      <c r="P648" s="326">
        <f t="shared" si="15"/>
        <v>0</v>
      </c>
    </row>
    <row r="649" spans="1:16" x14ac:dyDescent="0.35">
      <c r="A649" s="16" t="str">
        <f t="shared" si="16"/>
        <v>Sales Workers</v>
      </c>
      <c r="B649" s="16">
        <v>0</v>
      </c>
      <c r="C649" s="16">
        <v>0</v>
      </c>
      <c r="D649" s="16">
        <v>0</v>
      </c>
      <c r="E649" s="16">
        <v>0</v>
      </c>
      <c r="F649" s="16">
        <v>0</v>
      </c>
      <c r="G649" s="16">
        <v>0</v>
      </c>
      <c r="H649" s="16">
        <v>0</v>
      </c>
      <c r="I649" s="16">
        <v>0</v>
      </c>
      <c r="J649" s="16">
        <v>0</v>
      </c>
      <c r="K649" s="16">
        <v>0</v>
      </c>
      <c r="L649" s="16">
        <v>0</v>
      </c>
      <c r="M649" s="16">
        <v>0</v>
      </c>
      <c r="N649" s="16">
        <v>0</v>
      </c>
      <c r="O649" s="16">
        <v>0</v>
      </c>
      <c r="P649" s="326">
        <f t="shared" si="15"/>
        <v>0</v>
      </c>
    </row>
    <row r="650" spans="1:16" x14ac:dyDescent="0.35">
      <c r="A650" s="16" t="str">
        <f t="shared" si="16"/>
        <v>Administrative Support Workers</v>
      </c>
      <c r="B650" s="16">
        <v>0</v>
      </c>
      <c r="C650" s="16">
        <v>0</v>
      </c>
      <c r="D650" s="16">
        <v>0</v>
      </c>
      <c r="E650" s="16">
        <v>0</v>
      </c>
      <c r="F650" s="16">
        <v>0</v>
      </c>
      <c r="G650" s="16">
        <v>0</v>
      </c>
      <c r="H650" s="16">
        <v>0</v>
      </c>
      <c r="I650" s="16">
        <v>0</v>
      </c>
      <c r="J650" s="16">
        <v>3</v>
      </c>
      <c r="K650" s="16">
        <v>0</v>
      </c>
      <c r="L650" s="16">
        <v>0</v>
      </c>
      <c r="M650" s="16">
        <v>0</v>
      </c>
      <c r="N650" s="16">
        <v>0</v>
      </c>
      <c r="O650" s="16">
        <v>0</v>
      </c>
      <c r="P650" s="326">
        <f t="shared" si="15"/>
        <v>3</v>
      </c>
    </row>
    <row r="651" spans="1:16" x14ac:dyDescent="0.35">
      <c r="A651" s="16" t="str">
        <f t="shared" si="16"/>
        <v>Craft Workers</v>
      </c>
      <c r="B651" s="16">
        <v>6</v>
      </c>
      <c r="C651" s="16">
        <v>0</v>
      </c>
      <c r="D651" s="16">
        <v>176</v>
      </c>
      <c r="E651" s="16">
        <v>11</v>
      </c>
      <c r="F651" s="16">
        <v>4</v>
      </c>
      <c r="G651" s="16">
        <v>0</v>
      </c>
      <c r="H651" s="16">
        <v>0</v>
      </c>
      <c r="I651" s="16">
        <v>2</v>
      </c>
      <c r="J651" s="16">
        <v>2</v>
      </c>
      <c r="K651" s="16">
        <v>0</v>
      </c>
      <c r="L651" s="16">
        <v>0</v>
      </c>
      <c r="M651" s="16">
        <v>0</v>
      </c>
      <c r="N651" s="16">
        <v>0</v>
      </c>
      <c r="O651" s="16">
        <v>0</v>
      </c>
      <c r="P651" s="326">
        <f t="shared" si="15"/>
        <v>201</v>
      </c>
    </row>
    <row r="652" spans="1:16" x14ac:dyDescent="0.35">
      <c r="A652" s="16" t="str">
        <f t="shared" si="16"/>
        <v>Operatives</v>
      </c>
      <c r="B652" s="16">
        <v>3</v>
      </c>
      <c r="C652" s="16">
        <v>0</v>
      </c>
      <c r="D652" s="16">
        <v>81</v>
      </c>
      <c r="E652" s="16">
        <v>57</v>
      </c>
      <c r="F652" s="16">
        <v>1</v>
      </c>
      <c r="G652" s="16">
        <v>0</v>
      </c>
      <c r="H652" s="16">
        <v>1</v>
      </c>
      <c r="I652" s="16">
        <v>2</v>
      </c>
      <c r="J652" s="16">
        <v>29</v>
      </c>
      <c r="K652" s="16">
        <v>13</v>
      </c>
      <c r="L652" s="16">
        <v>0</v>
      </c>
      <c r="M652" s="16">
        <v>0</v>
      </c>
      <c r="N652" s="16">
        <v>0</v>
      </c>
      <c r="O652" s="16">
        <v>0</v>
      </c>
      <c r="P652" s="326">
        <f t="shared" si="15"/>
        <v>187</v>
      </c>
    </row>
    <row r="653" spans="1:16" x14ac:dyDescent="0.35">
      <c r="A653" s="16" t="str">
        <f t="shared" si="16"/>
        <v>Laborers &amp; Helpers</v>
      </c>
      <c r="B653" s="16">
        <v>0</v>
      </c>
      <c r="C653" s="16">
        <v>0</v>
      </c>
      <c r="D653" s="16">
        <v>0</v>
      </c>
      <c r="E653" s="16">
        <v>0</v>
      </c>
      <c r="F653" s="16">
        <v>0</v>
      </c>
      <c r="G653" s="16">
        <v>0</v>
      </c>
      <c r="H653" s="16">
        <v>0</v>
      </c>
      <c r="I653" s="16">
        <v>0</v>
      </c>
      <c r="J653" s="16">
        <v>0</v>
      </c>
      <c r="K653" s="16">
        <v>0</v>
      </c>
      <c r="L653" s="16">
        <v>0</v>
      </c>
      <c r="M653" s="16">
        <v>0</v>
      </c>
      <c r="N653" s="16">
        <v>0</v>
      </c>
      <c r="O653" s="16">
        <v>0</v>
      </c>
      <c r="P653" s="326">
        <f t="shared" si="15"/>
        <v>0</v>
      </c>
    </row>
    <row r="654" spans="1:16" x14ac:dyDescent="0.35">
      <c r="A654" s="16" t="str">
        <f t="shared" si="16"/>
        <v>Service Workers</v>
      </c>
      <c r="B654" s="16">
        <v>0</v>
      </c>
      <c r="C654" s="16">
        <v>0</v>
      </c>
      <c r="D654" s="16">
        <v>0</v>
      </c>
      <c r="E654" s="16">
        <v>0</v>
      </c>
      <c r="F654" s="16">
        <v>0</v>
      </c>
      <c r="G654" s="16">
        <v>0</v>
      </c>
      <c r="H654" s="16">
        <v>0</v>
      </c>
      <c r="I654" s="16">
        <v>0</v>
      </c>
      <c r="J654" s="16">
        <v>0</v>
      </c>
      <c r="K654" s="16">
        <v>0</v>
      </c>
      <c r="L654" s="16">
        <v>0</v>
      </c>
      <c r="M654" s="16">
        <v>0</v>
      </c>
      <c r="N654" s="16">
        <v>0</v>
      </c>
      <c r="O654" s="16">
        <v>0</v>
      </c>
      <c r="P654" s="326">
        <f t="shared" si="15"/>
        <v>0</v>
      </c>
    </row>
    <row r="655" spans="1:16" x14ac:dyDescent="0.35">
      <c r="A655" s="405" t="str">
        <f t="shared" si="16"/>
        <v>2022 Total</v>
      </c>
      <c r="B655" s="405">
        <v>10</v>
      </c>
      <c r="C655" s="405">
        <v>2</v>
      </c>
      <c r="D655" s="405">
        <v>305</v>
      </c>
      <c r="E655" s="405">
        <v>77</v>
      </c>
      <c r="F655" s="405">
        <v>7</v>
      </c>
      <c r="G655" s="405">
        <v>0</v>
      </c>
      <c r="H655" s="405">
        <v>1</v>
      </c>
      <c r="I655" s="405">
        <v>4</v>
      </c>
      <c r="J655" s="405">
        <v>53</v>
      </c>
      <c r="K655" s="405">
        <v>18</v>
      </c>
      <c r="L655" s="405">
        <v>3</v>
      </c>
      <c r="M655" s="405">
        <v>0</v>
      </c>
      <c r="N655" s="405">
        <v>0</v>
      </c>
      <c r="O655" s="405">
        <v>1</v>
      </c>
      <c r="P655" s="405">
        <f t="shared" si="15"/>
        <v>481</v>
      </c>
    </row>
    <row r="656" spans="1:16" x14ac:dyDescent="0.35">
      <c r="A656" s="406" t="str">
        <f t="shared" si="16"/>
        <v>2021 Total</v>
      </c>
      <c r="B656" s="16">
        <v>9</v>
      </c>
      <c r="C656" s="16">
        <v>1</v>
      </c>
      <c r="D656" s="16">
        <v>285</v>
      </c>
      <c r="E656" s="16">
        <v>74</v>
      </c>
      <c r="F656" s="16">
        <v>5</v>
      </c>
      <c r="G656" s="16">
        <v>0</v>
      </c>
      <c r="H656" s="16">
        <v>1</v>
      </c>
      <c r="I656" s="16">
        <v>4</v>
      </c>
      <c r="J656" s="16">
        <v>52</v>
      </c>
      <c r="K656" s="16">
        <v>19</v>
      </c>
      <c r="L656" s="16">
        <v>3</v>
      </c>
      <c r="M656" s="16">
        <v>0</v>
      </c>
      <c r="N656" s="16">
        <v>0</v>
      </c>
      <c r="O656" s="16">
        <v>2</v>
      </c>
      <c r="P656" s="326">
        <f t="shared" si="15"/>
        <v>455</v>
      </c>
    </row>
    <row r="657" spans="1:16" x14ac:dyDescent="0.35">
      <c r="A657" s="412" t="s">
        <v>278</v>
      </c>
      <c r="B657" s="407"/>
      <c r="C657" s="407"/>
      <c r="D657" s="407"/>
      <c r="E657" s="407"/>
      <c r="F657" s="407"/>
      <c r="G657" s="407"/>
      <c r="H657" s="407"/>
      <c r="I657" s="407"/>
      <c r="J657" s="407"/>
      <c r="K657" s="407"/>
      <c r="L657" s="407"/>
      <c r="M657" s="407"/>
      <c r="N657" s="407"/>
      <c r="O657" s="407"/>
      <c r="P657" s="408"/>
    </row>
    <row r="658" spans="1:16" x14ac:dyDescent="0.35">
      <c r="A658" s="400" t="s">
        <v>294</v>
      </c>
      <c r="B658" s="409"/>
      <c r="C658" s="409"/>
      <c r="D658" s="409"/>
      <c r="E658" s="409"/>
      <c r="F658" s="409"/>
      <c r="G658" s="409"/>
      <c r="H658" s="409"/>
      <c r="I658" s="409"/>
      <c r="J658" s="409"/>
      <c r="K658" s="409"/>
      <c r="L658" s="409"/>
      <c r="M658" s="409"/>
      <c r="N658" s="409"/>
      <c r="O658" s="409"/>
      <c r="P658" s="410"/>
    </row>
    <row r="659" spans="1:16" x14ac:dyDescent="0.35">
      <c r="A659" s="16" t="str">
        <f>A533</f>
        <v>Executive/Sr Officials &amp; Mgrs</v>
      </c>
      <c r="B659" s="16">
        <v>0</v>
      </c>
      <c r="C659" s="16">
        <v>0</v>
      </c>
      <c r="D659" s="16">
        <v>0</v>
      </c>
      <c r="E659" s="16">
        <v>0</v>
      </c>
      <c r="F659" s="16">
        <v>0</v>
      </c>
      <c r="G659" s="16">
        <v>0</v>
      </c>
      <c r="H659" s="16">
        <v>0</v>
      </c>
      <c r="I659" s="16">
        <v>0</v>
      </c>
      <c r="J659" s="16">
        <v>0</v>
      </c>
      <c r="K659" s="16">
        <v>0</v>
      </c>
      <c r="L659" s="16">
        <v>0</v>
      </c>
      <c r="M659" s="16">
        <v>0</v>
      </c>
      <c r="N659" s="16">
        <v>0</v>
      </c>
      <c r="O659" s="16">
        <v>0</v>
      </c>
      <c r="P659" s="326">
        <f t="shared" ref="P659:P670" si="17">SUM(B659:O659)</f>
        <v>0</v>
      </c>
    </row>
    <row r="660" spans="1:16" x14ac:dyDescent="0.35">
      <c r="A660" s="16" t="str">
        <f t="shared" ref="A660:A670" si="18">A534</f>
        <v>First/Mid-Level Officials &amp; Mgrs</v>
      </c>
      <c r="B660" s="16">
        <v>0</v>
      </c>
      <c r="C660" s="16">
        <v>0</v>
      </c>
      <c r="D660" s="16">
        <v>0</v>
      </c>
      <c r="E660" s="16">
        <v>0</v>
      </c>
      <c r="F660" s="16">
        <v>0</v>
      </c>
      <c r="G660" s="16">
        <v>0</v>
      </c>
      <c r="H660" s="16">
        <v>0</v>
      </c>
      <c r="I660" s="16">
        <v>0</v>
      </c>
      <c r="J660" s="16">
        <v>0</v>
      </c>
      <c r="K660" s="16">
        <v>0</v>
      </c>
      <c r="L660" s="16">
        <v>0</v>
      </c>
      <c r="M660" s="16">
        <v>0</v>
      </c>
      <c r="N660" s="16">
        <v>0</v>
      </c>
      <c r="O660" s="16">
        <v>0</v>
      </c>
      <c r="P660" s="326">
        <f t="shared" si="17"/>
        <v>0</v>
      </c>
    </row>
    <row r="661" spans="1:16" x14ac:dyDescent="0.35">
      <c r="A661" s="16" t="str">
        <f t="shared" si="18"/>
        <v>Professionals</v>
      </c>
      <c r="B661" s="16">
        <v>0</v>
      </c>
      <c r="C661" s="16">
        <v>0</v>
      </c>
      <c r="D661" s="16">
        <v>0</v>
      </c>
      <c r="E661" s="16">
        <v>0</v>
      </c>
      <c r="F661" s="16">
        <v>0</v>
      </c>
      <c r="G661" s="16">
        <v>0</v>
      </c>
      <c r="H661" s="16">
        <v>0</v>
      </c>
      <c r="I661" s="16">
        <v>0</v>
      </c>
      <c r="J661" s="16">
        <v>1</v>
      </c>
      <c r="K661" s="16">
        <v>0</v>
      </c>
      <c r="L661" s="16">
        <v>0</v>
      </c>
      <c r="M661" s="16">
        <v>0</v>
      </c>
      <c r="N661" s="16">
        <v>0</v>
      </c>
      <c r="O661" s="16">
        <v>0</v>
      </c>
      <c r="P661" s="326">
        <f t="shared" si="17"/>
        <v>1</v>
      </c>
    </row>
    <row r="662" spans="1:16" x14ac:dyDescent="0.35">
      <c r="A662" s="16" t="str">
        <f t="shared" si="18"/>
        <v>Technicians</v>
      </c>
      <c r="B662" s="16">
        <v>0</v>
      </c>
      <c r="C662" s="16">
        <v>0</v>
      </c>
      <c r="D662" s="16">
        <v>0</v>
      </c>
      <c r="E662" s="16">
        <v>0</v>
      </c>
      <c r="F662" s="16">
        <v>0</v>
      </c>
      <c r="G662" s="16">
        <v>0</v>
      </c>
      <c r="H662" s="16">
        <v>0</v>
      </c>
      <c r="I662" s="16">
        <v>0</v>
      </c>
      <c r="J662" s="16">
        <v>0</v>
      </c>
      <c r="K662" s="16">
        <v>0</v>
      </c>
      <c r="L662" s="16">
        <v>0</v>
      </c>
      <c r="M662" s="16">
        <v>0</v>
      </c>
      <c r="N662" s="16">
        <v>0</v>
      </c>
      <c r="O662" s="16">
        <v>0</v>
      </c>
      <c r="P662" s="326">
        <f t="shared" si="17"/>
        <v>0</v>
      </c>
    </row>
    <row r="663" spans="1:16" x14ac:dyDescent="0.35">
      <c r="A663" s="16" t="str">
        <f t="shared" si="18"/>
        <v>Sales Workers</v>
      </c>
      <c r="B663" s="16">
        <v>0</v>
      </c>
      <c r="C663" s="16">
        <v>0</v>
      </c>
      <c r="D663" s="16">
        <v>0</v>
      </c>
      <c r="E663" s="16">
        <v>0</v>
      </c>
      <c r="F663" s="16">
        <v>0</v>
      </c>
      <c r="G663" s="16">
        <v>0</v>
      </c>
      <c r="H663" s="16">
        <v>0</v>
      </c>
      <c r="I663" s="16">
        <v>0</v>
      </c>
      <c r="J663" s="16">
        <v>0</v>
      </c>
      <c r="K663" s="16">
        <v>0</v>
      </c>
      <c r="L663" s="16">
        <v>0</v>
      </c>
      <c r="M663" s="16">
        <v>0</v>
      </c>
      <c r="N663" s="16">
        <v>0</v>
      </c>
      <c r="O663" s="16">
        <v>0</v>
      </c>
      <c r="P663" s="326">
        <f t="shared" si="17"/>
        <v>0</v>
      </c>
    </row>
    <row r="664" spans="1:16" x14ac:dyDescent="0.35">
      <c r="A664" s="16" t="str">
        <f t="shared" si="18"/>
        <v>Administrative Support Workers</v>
      </c>
      <c r="B664" s="16">
        <v>0</v>
      </c>
      <c r="C664" s="16">
        <v>0</v>
      </c>
      <c r="D664" s="16">
        <v>0</v>
      </c>
      <c r="E664" s="16">
        <v>0</v>
      </c>
      <c r="F664" s="16">
        <v>0</v>
      </c>
      <c r="G664" s="16">
        <v>0</v>
      </c>
      <c r="H664" s="16">
        <v>0</v>
      </c>
      <c r="I664" s="16">
        <v>0</v>
      </c>
      <c r="J664" s="16">
        <v>0</v>
      </c>
      <c r="K664" s="16">
        <v>0</v>
      </c>
      <c r="L664" s="16">
        <v>0</v>
      </c>
      <c r="M664" s="16">
        <v>0</v>
      </c>
      <c r="N664" s="16">
        <v>0</v>
      </c>
      <c r="O664" s="16">
        <v>0</v>
      </c>
      <c r="P664" s="326">
        <f t="shared" si="17"/>
        <v>0</v>
      </c>
    </row>
    <row r="665" spans="1:16" x14ac:dyDescent="0.35">
      <c r="A665" s="16" t="str">
        <f t="shared" si="18"/>
        <v>Craft Workers</v>
      </c>
      <c r="B665" s="16">
        <v>0</v>
      </c>
      <c r="C665" s="16">
        <v>0</v>
      </c>
      <c r="D665" s="16">
        <v>0</v>
      </c>
      <c r="E665" s="16">
        <v>0</v>
      </c>
      <c r="F665" s="16">
        <v>0</v>
      </c>
      <c r="G665" s="16">
        <v>0</v>
      </c>
      <c r="H665" s="16">
        <v>0</v>
      </c>
      <c r="I665" s="16">
        <v>0</v>
      </c>
      <c r="J665" s="16">
        <v>0</v>
      </c>
      <c r="K665" s="16">
        <v>0</v>
      </c>
      <c r="L665" s="16">
        <v>0</v>
      </c>
      <c r="M665" s="16">
        <v>0</v>
      </c>
      <c r="N665" s="16">
        <v>0</v>
      </c>
      <c r="O665" s="16">
        <v>0</v>
      </c>
      <c r="P665" s="326">
        <f t="shared" si="17"/>
        <v>0</v>
      </c>
    </row>
    <row r="666" spans="1:16" x14ac:dyDescent="0.35">
      <c r="A666" s="16" t="str">
        <f t="shared" si="18"/>
        <v>Operatives</v>
      </c>
      <c r="B666" s="16">
        <v>0</v>
      </c>
      <c r="C666" s="16">
        <v>0</v>
      </c>
      <c r="D666" s="16">
        <v>0</v>
      </c>
      <c r="E666" s="16">
        <v>0</v>
      </c>
      <c r="F666" s="16">
        <v>0</v>
      </c>
      <c r="G666" s="16">
        <v>0</v>
      </c>
      <c r="H666" s="16">
        <v>0</v>
      </c>
      <c r="I666" s="16">
        <v>0</v>
      </c>
      <c r="J666" s="16">
        <v>0</v>
      </c>
      <c r="K666" s="16">
        <v>0</v>
      </c>
      <c r="L666" s="16">
        <v>0</v>
      </c>
      <c r="M666" s="16">
        <v>0</v>
      </c>
      <c r="N666" s="16">
        <v>0</v>
      </c>
      <c r="O666" s="16">
        <v>0</v>
      </c>
      <c r="P666" s="326">
        <f t="shared" si="17"/>
        <v>0</v>
      </c>
    </row>
    <row r="667" spans="1:16" x14ac:dyDescent="0.35">
      <c r="A667" s="16" t="str">
        <f t="shared" si="18"/>
        <v>Laborers &amp; Helpers</v>
      </c>
      <c r="B667" s="16">
        <v>0</v>
      </c>
      <c r="C667" s="16">
        <v>0</v>
      </c>
      <c r="D667" s="16">
        <v>0</v>
      </c>
      <c r="E667" s="16">
        <v>0</v>
      </c>
      <c r="F667" s="16">
        <v>0</v>
      </c>
      <c r="G667" s="16">
        <v>0</v>
      </c>
      <c r="H667" s="16">
        <v>0</v>
      </c>
      <c r="I667" s="16">
        <v>0</v>
      </c>
      <c r="J667" s="16">
        <v>0</v>
      </c>
      <c r="K667" s="16">
        <v>0</v>
      </c>
      <c r="L667" s="16">
        <v>0</v>
      </c>
      <c r="M667" s="16">
        <v>0</v>
      </c>
      <c r="N667" s="16">
        <v>0</v>
      </c>
      <c r="O667" s="16">
        <v>0</v>
      </c>
      <c r="P667" s="326">
        <f t="shared" si="17"/>
        <v>0</v>
      </c>
    </row>
    <row r="668" spans="1:16" x14ac:dyDescent="0.35">
      <c r="A668" s="16" t="str">
        <f t="shared" si="18"/>
        <v>Service Workers</v>
      </c>
      <c r="B668" s="16">
        <v>5</v>
      </c>
      <c r="C668" s="16">
        <v>1</v>
      </c>
      <c r="D668" s="16">
        <v>30</v>
      </c>
      <c r="E668" s="16">
        <v>0</v>
      </c>
      <c r="F668" s="16">
        <v>0</v>
      </c>
      <c r="G668" s="16">
        <v>0</v>
      </c>
      <c r="H668" s="16">
        <v>0</v>
      </c>
      <c r="I668" s="16">
        <v>0</v>
      </c>
      <c r="J668" s="16">
        <v>19</v>
      </c>
      <c r="K668" s="16">
        <v>0</v>
      </c>
      <c r="L668" s="16">
        <v>0</v>
      </c>
      <c r="M668" s="16">
        <v>0</v>
      </c>
      <c r="N668" s="16">
        <v>0</v>
      </c>
      <c r="O668" s="16">
        <v>0</v>
      </c>
      <c r="P668" s="326">
        <f t="shared" si="17"/>
        <v>55</v>
      </c>
    </row>
    <row r="669" spans="1:16" x14ac:dyDescent="0.35">
      <c r="A669" s="405" t="str">
        <f t="shared" si="18"/>
        <v>2022 Total</v>
      </c>
      <c r="B669" s="405">
        <v>5</v>
      </c>
      <c r="C669" s="405">
        <v>1</v>
      </c>
      <c r="D669" s="405">
        <v>30</v>
      </c>
      <c r="E669" s="405">
        <v>0</v>
      </c>
      <c r="F669" s="405">
        <v>0</v>
      </c>
      <c r="G669" s="405">
        <v>0</v>
      </c>
      <c r="H669" s="405">
        <v>0</v>
      </c>
      <c r="I669" s="405">
        <v>0</v>
      </c>
      <c r="J669" s="405">
        <v>20</v>
      </c>
      <c r="K669" s="405">
        <v>0</v>
      </c>
      <c r="L669" s="405">
        <v>0</v>
      </c>
      <c r="M669" s="405">
        <v>0</v>
      </c>
      <c r="N669" s="405">
        <v>0</v>
      </c>
      <c r="O669" s="405">
        <v>0</v>
      </c>
      <c r="P669" s="405">
        <f t="shared" si="17"/>
        <v>56</v>
      </c>
    </row>
    <row r="670" spans="1:16" x14ac:dyDescent="0.35">
      <c r="A670" s="406" t="str">
        <f t="shared" si="18"/>
        <v>2021 Total</v>
      </c>
      <c r="B670" s="413">
        <v>6</v>
      </c>
      <c r="C670" s="413">
        <v>0</v>
      </c>
      <c r="D670" s="413">
        <v>32</v>
      </c>
      <c r="E670" s="413">
        <v>0</v>
      </c>
      <c r="F670" s="413">
        <v>0</v>
      </c>
      <c r="G670" s="413">
        <v>0</v>
      </c>
      <c r="H670" s="413">
        <v>0</v>
      </c>
      <c r="I670" s="413">
        <v>0</v>
      </c>
      <c r="J670" s="413">
        <v>24</v>
      </c>
      <c r="K670" s="413">
        <v>0</v>
      </c>
      <c r="L670" s="413">
        <v>0</v>
      </c>
      <c r="M670" s="413">
        <v>0</v>
      </c>
      <c r="N670" s="413">
        <v>0</v>
      </c>
      <c r="O670" s="413">
        <v>0</v>
      </c>
      <c r="P670" s="326">
        <f t="shared" si="17"/>
        <v>62</v>
      </c>
    </row>
    <row r="671" spans="1:16" x14ac:dyDescent="0.35">
      <c r="A671" s="412" t="s">
        <v>278</v>
      </c>
      <c r="B671" s="407"/>
      <c r="C671" s="407"/>
      <c r="D671" s="407"/>
      <c r="E671" s="407"/>
      <c r="F671" s="407"/>
      <c r="G671" s="407"/>
      <c r="H671" s="407"/>
      <c r="I671" s="407"/>
      <c r="J671" s="407"/>
      <c r="K671" s="407"/>
      <c r="L671" s="407"/>
      <c r="M671" s="407"/>
      <c r="N671" s="407"/>
      <c r="O671" s="407"/>
      <c r="P671" s="408"/>
    </row>
    <row r="672" spans="1:16" x14ac:dyDescent="0.35">
      <c r="A672" s="400" t="s">
        <v>295</v>
      </c>
      <c r="B672" s="409"/>
      <c r="C672" s="409"/>
      <c r="D672" s="409"/>
      <c r="E672" s="409"/>
      <c r="F672" s="409"/>
      <c r="G672" s="409"/>
      <c r="H672" s="409"/>
      <c r="I672" s="409"/>
      <c r="J672" s="409"/>
      <c r="K672" s="409"/>
      <c r="L672" s="409"/>
      <c r="M672" s="409"/>
      <c r="N672" s="409"/>
      <c r="O672" s="409"/>
      <c r="P672" s="410"/>
    </row>
    <row r="673" spans="1:16" x14ac:dyDescent="0.35">
      <c r="A673" s="16" t="str">
        <f>A533</f>
        <v>Executive/Sr Officials &amp; Mgrs</v>
      </c>
      <c r="B673" s="16">
        <v>0</v>
      </c>
      <c r="C673" s="16">
        <v>0</v>
      </c>
      <c r="D673" s="16">
        <v>0</v>
      </c>
      <c r="E673" s="16">
        <v>0</v>
      </c>
      <c r="F673" s="16">
        <v>0</v>
      </c>
      <c r="G673" s="16">
        <v>0</v>
      </c>
      <c r="H673" s="16">
        <v>0</v>
      </c>
      <c r="I673" s="16">
        <v>0</v>
      </c>
      <c r="J673" s="16">
        <v>0</v>
      </c>
      <c r="K673" s="16">
        <v>0</v>
      </c>
      <c r="L673" s="16">
        <v>0</v>
      </c>
      <c r="M673" s="16">
        <v>0</v>
      </c>
      <c r="N673" s="16">
        <v>0</v>
      </c>
      <c r="O673" s="16">
        <v>0</v>
      </c>
      <c r="P673" s="326">
        <f t="shared" ref="P673:P684" si="19">SUM(B673:O673)</f>
        <v>0</v>
      </c>
    </row>
    <row r="674" spans="1:16" x14ac:dyDescent="0.35">
      <c r="A674" s="16" t="str">
        <f t="shared" ref="A674:A684" si="20">A534</f>
        <v>First/Mid-Level Officials &amp; Mgrs</v>
      </c>
      <c r="B674" s="16">
        <v>0</v>
      </c>
      <c r="C674" s="16">
        <v>0</v>
      </c>
      <c r="D674" s="16">
        <v>1</v>
      </c>
      <c r="E674" s="16">
        <v>0</v>
      </c>
      <c r="F674" s="16">
        <v>0</v>
      </c>
      <c r="G674" s="16">
        <v>0</v>
      </c>
      <c r="H674" s="16">
        <v>0</v>
      </c>
      <c r="I674" s="16">
        <v>0</v>
      </c>
      <c r="J674" s="16">
        <v>2</v>
      </c>
      <c r="K674" s="16">
        <v>1</v>
      </c>
      <c r="L674" s="16">
        <v>0</v>
      </c>
      <c r="M674" s="16">
        <v>0</v>
      </c>
      <c r="N674" s="16">
        <v>0</v>
      </c>
      <c r="O674" s="16">
        <v>0</v>
      </c>
      <c r="P674" s="326">
        <f t="shared" si="19"/>
        <v>4</v>
      </c>
    </row>
    <row r="675" spans="1:16" x14ac:dyDescent="0.35">
      <c r="A675" s="16" t="str">
        <f t="shared" si="20"/>
        <v>Professionals</v>
      </c>
      <c r="B675" s="16">
        <v>0</v>
      </c>
      <c r="C675" s="16">
        <v>0</v>
      </c>
      <c r="D675" s="16">
        <v>0</v>
      </c>
      <c r="E675" s="16">
        <v>0</v>
      </c>
      <c r="F675" s="16">
        <v>0</v>
      </c>
      <c r="G675" s="16">
        <v>0</v>
      </c>
      <c r="H675" s="16">
        <v>0</v>
      </c>
      <c r="I675" s="16">
        <v>0</v>
      </c>
      <c r="J675" s="16">
        <v>3</v>
      </c>
      <c r="K675" s="16">
        <v>0</v>
      </c>
      <c r="L675" s="16">
        <v>0</v>
      </c>
      <c r="M675" s="16">
        <v>0</v>
      </c>
      <c r="N675" s="16">
        <v>0</v>
      </c>
      <c r="O675" s="16">
        <v>0</v>
      </c>
      <c r="P675" s="326">
        <f t="shared" si="19"/>
        <v>3</v>
      </c>
    </row>
    <row r="676" spans="1:16" x14ac:dyDescent="0.35">
      <c r="A676" s="16" t="str">
        <f t="shared" si="20"/>
        <v>Technicians</v>
      </c>
      <c r="B676" s="16">
        <v>0</v>
      </c>
      <c r="C676" s="16">
        <v>0</v>
      </c>
      <c r="D676" s="16">
        <v>0</v>
      </c>
      <c r="E676" s="16">
        <v>0</v>
      </c>
      <c r="F676" s="16">
        <v>0</v>
      </c>
      <c r="G676" s="16">
        <v>0</v>
      </c>
      <c r="H676" s="16">
        <v>0</v>
      </c>
      <c r="I676" s="16">
        <v>0</v>
      </c>
      <c r="J676" s="16">
        <v>0</v>
      </c>
      <c r="K676" s="16">
        <v>0</v>
      </c>
      <c r="L676" s="16">
        <v>0</v>
      </c>
      <c r="M676" s="16">
        <v>0</v>
      </c>
      <c r="N676" s="16">
        <v>0</v>
      </c>
      <c r="O676" s="16">
        <v>0</v>
      </c>
      <c r="P676" s="326">
        <f t="shared" si="19"/>
        <v>0</v>
      </c>
    </row>
    <row r="677" spans="1:16" x14ac:dyDescent="0.35">
      <c r="A677" s="16" t="str">
        <f t="shared" si="20"/>
        <v>Sales Workers</v>
      </c>
      <c r="B677" s="16">
        <v>0</v>
      </c>
      <c r="C677" s="16">
        <v>0</v>
      </c>
      <c r="D677" s="16">
        <v>0</v>
      </c>
      <c r="E677" s="16">
        <v>0</v>
      </c>
      <c r="F677" s="16">
        <v>0</v>
      </c>
      <c r="G677" s="16">
        <v>0</v>
      </c>
      <c r="H677" s="16">
        <v>0</v>
      </c>
      <c r="I677" s="16">
        <v>0</v>
      </c>
      <c r="J677" s="16">
        <v>0</v>
      </c>
      <c r="K677" s="16">
        <v>0</v>
      </c>
      <c r="L677" s="16">
        <v>0</v>
      </c>
      <c r="M677" s="16">
        <v>0</v>
      </c>
      <c r="N677" s="16">
        <v>0</v>
      </c>
      <c r="O677" s="16">
        <v>0</v>
      </c>
      <c r="P677" s="326">
        <f t="shared" si="19"/>
        <v>0</v>
      </c>
    </row>
    <row r="678" spans="1:16" x14ac:dyDescent="0.35">
      <c r="A678" s="16" t="str">
        <f t="shared" si="20"/>
        <v>Administrative Support Workers</v>
      </c>
      <c r="B678" s="16">
        <v>0</v>
      </c>
      <c r="C678" s="16">
        <v>0</v>
      </c>
      <c r="D678" s="16">
        <v>0</v>
      </c>
      <c r="E678" s="16">
        <v>0</v>
      </c>
      <c r="F678" s="16">
        <v>0</v>
      </c>
      <c r="G678" s="16">
        <v>0</v>
      </c>
      <c r="H678" s="16">
        <v>0</v>
      </c>
      <c r="I678" s="16">
        <v>0</v>
      </c>
      <c r="J678" s="16">
        <v>0</v>
      </c>
      <c r="K678" s="16">
        <v>0</v>
      </c>
      <c r="L678" s="16">
        <v>0</v>
      </c>
      <c r="M678" s="16">
        <v>0</v>
      </c>
      <c r="N678" s="16">
        <v>0</v>
      </c>
      <c r="O678" s="16">
        <v>0</v>
      </c>
      <c r="P678" s="326">
        <f t="shared" si="19"/>
        <v>0</v>
      </c>
    </row>
    <row r="679" spans="1:16" x14ac:dyDescent="0.35">
      <c r="A679" s="16" t="str">
        <f t="shared" si="20"/>
        <v>Craft Workers</v>
      </c>
      <c r="B679" s="16">
        <v>0</v>
      </c>
      <c r="C679" s="16">
        <v>0</v>
      </c>
      <c r="D679" s="16">
        <v>0</v>
      </c>
      <c r="E679" s="16">
        <v>0</v>
      </c>
      <c r="F679" s="16">
        <v>0</v>
      </c>
      <c r="G679" s="16">
        <v>0</v>
      </c>
      <c r="H679" s="16">
        <v>0</v>
      </c>
      <c r="I679" s="16">
        <v>0</v>
      </c>
      <c r="J679" s="16">
        <v>0</v>
      </c>
      <c r="K679" s="16">
        <v>0</v>
      </c>
      <c r="L679" s="16">
        <v>0</v>
      </c>
      <c r="M679" s="16">
        <v>0</v>
      </c>
      <c r="N679" s="16">
        <v>0</v>
      </c>
      <c r="O679" s="16">
        <v>0</v>
      </c>
      <c r="P679" s="326">
        <f t="shared" si="19"/>
        <v>0</v>
      </c>
    </row>
    <row r="680" spans="1:16" x14ac:dyDescent="0.35">
      <c r="A680" s="16" t="str">
        <f t="shared" si="20"/>
        <v>Operatives</v>
      </c>
      <c r="B680" s="16">
        <v>0</v>
      </c>
      <c r="C680" s="16">
        <v>0</v>
      </c>
      <c r="D680" s="16">
        <v>0</v>
      </c>
      <c r="E680" s="16">
        <v>0</v>
      </c>
      <c r="F680" s="16">
        <v>0</v>
      </c>
      <c r="G680" s="16">
        <v>0</v>
      </c>
      <c r="H680" s="16">
        <v>0</v>
      </c>
      <c r="I680" s="16">
        <v>0</v>
      </c>
      <c r="J680" s="16">
        <v>0</v>
      </c>
      <c r="K680" s="16">
        <v>0</v>
      </c>
      <c r="L680" s="16">
        <v>0</v>
      </c>
      <c r="M680" s="16">
        <v>0</v>
      </c>
      <c r="N680" s="16">
        <v>0</v>
      </c>
      <c r="O680" s="16">
        <v>0</v>
      </c>
      <c r="P680" s="326">
        <f t="shared" si="19"/>
        <v>0</v>
      </c>
    </row>
    <row r="681" spans="1:16" x14ac:dyDescent="0.35">
      <c r="A681" s="16" t="str">
        <f t="shared" si="20"/>
        <v>Laborers &amp; Helpers</v>
      </c>
      <c r="B681" s="16">
        <v>0</v>
      </c>
      <c r="C681" s="16">
        <v>0</v>
      </c>
      <c r="D681" s="16">
        <v>0</v>
      </c>
      <c r="E681" s="16">
        <v>0</v>
      </c>
      <c r="F681" s="16">
        <v>0</v>
      </c>
      <c r="G681" s="16">
        <v>0</v>
      </c>
      <c r="H681" s="16">
        <v>0</v>
      </c>
      <c r="I681" s="16">
        <v>0</v>
      </c>
      <c r="J681" s="16">
        <v>0</v>
      </c>
      <c r="K681" s="16">
        <v>0</v>
      </c>
      <c r="L681" s="16">
        <v>0</v>
      </c>
      <c r="M681" s="16">
        <v>0</v>
      </c>
      <c r="N681" s="16">
        <v>0</v>
      </c>
      <c r="O681" s="16">
        <v>0</v>
      </c>
      <c r="P681" s="326">
        <f t="shared" si="19"/>
        <v>0</v>
      </c>
    </row>
    <row r="682" spans="1:16" x14ac:dyDescent="0.35">
      <c r="A682" s="16" t="str">
        <f t="shared" si="20"/>
        <v>Service Workers</v>
      </c>
      <c r="B682" s="16">
        <v>10</v>
      </c>
      <c r="C682" s="16">
        <v>6</v>
      </c>
      <c r="D682" s="16">
        <v>12</v>
      </c>
      <c r="E682" s="16">
        <v>0</v>
      </c>
      <c r="F682" s="16">
        <v>1</v>
      </c>
      <c r="G682" s="16">
        <v>0</v>
      </c>
      <c r="H682" s="16">
        <v>0</v>
      </c>
      <c r="I682" s="16">
        <v>1</v>
      </c>
      <c r="J682" s="16">
        <v>24</v>
      </c>
      <c r="K682" s="16">
        <v>2</v>
      </c>
      <c r="L682" s="16">
        <v>0</v>
      </c>
      <c r="M682" s="16">
        <v>0</v>
      </c>
      <c r="N682" s="16">
        <v>0</v>
      </c>
      <c r="O682" s="16">
        <v>3</v>
      </c>
      <c r="P682" s="326">
        <f t="shared" si="19"/>
        <v>59</v>
      </c>
    </row>
    <row r="683" spans="1:16" x14ac:dyDescent="0.35">
      <c r="A683" s="405" t="str">
        <f t="shared" si="20"/>
        <v>2022 Total</v>
      </c>
      <c r="B683" s="405">
        <v>10</v>
      </c>
      <c r="C683" s="405">
        <v>6</v>
      </c>
      <c r="D683" s="405">
        <v>13</v>
      </c>
      <c r="E683" s="405">
        <v>0</v>
      </c>
      <c r="F683" s="405">
        <v>1</v>
      </c>
      <c r="G683" s="405">
        <v>0</v>
      </c>
      <c r="H683" s="405">
        <v>0</v>
      </c>
      <c r="I683" s="405">
        <v>1</v>
      </c>
      <c r="J683" s="405">
        <v>29</v>
      </c>
      <c r="K683" s="405">
        <v>3</v>
      </c>
      <c r="L683" s="405">
        <v>0</v>
      </c>
      <c r="M683" s="405">
        <v>0</v>
      </c>
      <c r="N683" s="405">
        <v>0</v>
      </c>
      <c r="O683" s="405">
        <v>3</v>
      </c>
      <c r="P683" s="405">
        <f t="shared" si="19"/>
        <v>66</v>
      </c>
    </row>
    <row r="684" spans="1:16" x14ac:dyDescent="0.35">
      <c r="A684" s="406" t="str">
        <f t="shared" si="20"/>
        <v>2021 Total</v>
      </c>
      <c r="B684" s="16">
        <v>1</v>
      </c>
      <c r="C684" s="16">
        <v>0</v>
      </c>
      <c r="D684" s="16">
        <v>2</v>
      </c>
      <c r="E684" s="16">
        <v>0</v>
      </c>
      <c r="F684" s="16">
        <v>0</v>
      </c>
      <c r="G684" s="16">
        <v>0</v>
      </c>
      <c r="H684" s="16">
        <v>0</v>
      </c>
      <c r="I684" s="16">
        <v>0</v>
      </c>
      <c r="J684" s="16">
        <v>4</v>
      </c>
      <c r="K684" s="16">
        <v>2</v>
      </c>
      <c r="L684" s="16">
        <v>0</v>
      </c>
      <c r="M684" s="16">
        <v>0</v>
      </c>
      <c r="N684" s="16">
        <v>0</v>
      </c>
      <c r="O684" s="16">
        <v>0</v>
      </c>
      <c r="P684" s="326">
        <f t="shared" si="19"/>
        <v>9</v>
      </c>
    </row>
    <row r="685" spans="1:16" x14ac:dyDescent="0.35">
      <c r="A685" s="412" t="s">
        <v>278</v>
      </c>
      <c r="B685" s="407"/>
      <c r="C685" s="407"/>
      <c r="D685" s="407"/>
      <c r="E685" s="407"/>
      <c r="F685" s="407"/>
      <c r="G685" s="407"/>
      <c r="H685" s="407"/>
      <c r="I685" s="407"/>
      <c r="J685" s="407"/>
      <c r="K685" s="407"/>
      <c r="L685" s="407"/>
      <c r="M685" s="407"/>
      <c r="N685" s="407"/>
      <c r="O685" s="407"/>
      <c r="P685" s="408"/>
    </row>
    <row r="686" spans="1:16" x14ac:dyDescent="0.35">
      <c r="A686" s="400" t="s">
        <v>296</v>
      </c>
      <c r="B686" s="409"/>
      <c r="C686" s="409"/>
      <c r="D686" s="409"/>
      <c r="E686" s="409"/>
      <c r="F686" s="409"/>
      <c r="G686" s="409"/>
      <c r="H686" s="409"/>
      <c r="I686" s="409"/>
      <c r="J686" s="409"/>
      <c r="K686" s="409"/>
      <c r="L686" s="409"/>
      <c r="M686" s="409"/>
      <c r="N686" s="409"/>
      <c r="O686" s="409"/>
      <c r="P686" s="410"/>
    </row>
    <row r="687" spans="1:16" x14ac:dyDescent="0.35">
      <c r="A687" s="16" t="str">
        <f>A533</f>
        <v>Executive/Sr Officials &amp; Mgrs</v>
      </c>
      <c r="B687" s="16">
        <v>0</v>
      </c>
      <c r="C687" s="16">
        <v>0</v>
      </c>
      <c r="D687" s="16">
        <v>1</v>
      </c>
      <c r="E687" s="16">
        <v>0</v>
      </c>
      <c r="F687" s="16">
        <v>0</v>
      </c>
      <c r="G687" s="16">
        <v>0</v>
      </c>
      <c r="H687" s="16">
        <v>0</v>
      </c>
      <c r="I687" s="16">
        <v>0</v>
      </c>
      <c r="J687" s="16">
        <v>0</v>
      </c>
      <c r="K687" s="16">
        <v>0</v>
      </c>
      <c r="L687" s="16">
        <v>0</v>
      </c>
      <c r="M687" s="16">
        <v>0</v>
      </c>
      <c r="N687" s="16">
        <v>0</v>
      </c>
      <c r="O687" s="16">
        <v>0</v>
      </c>
      <c r="P687" s="326">
        <f t="shared" ref="P687:P698" si="21">SUM(B687:O687)</f>
        <v>1</v>
      </c>
    </row>
    <row r="688" spans="1:16" x14ac:dyDescent="0.35">
      <c r="A688" s="16" t="str">
        <f t="shared" ref="A688:A698" si="22">A534</f>
        <v>First/Mid-Level Officials &amp; Mgrs</v>
      </c>
      <c r="B688" s="16">
        <v>1</v>
      </c>
      <c r="C688" s="16">
        <v>0</v>
      </c>
      <c r="D688" s="16">
        <v>19</v>
      </c>
      <c r="E688" s="16">
        <v>2</v>
      </c>
      <c r="F688" s="16">
        <v>0</v>
      </c>
      <c r="G688" s="16">
        <v>0</v>
      </c>
      <c r="H688" s="16">
        <v>0</v>
      </c>
      <c r="I688" s="16">
        <v>0</v>
      </c>
      <c r="J688" s="16">
        <v>7</v>
      </c>
      <c r="K688" s="16">
        <v>0</v>
      </c>
      <c r="L688" s="16">
        <v>0</v>
      </c>
      <c r="M688" s="16">
        <v>0</v>
      </c>
      <c r="N688" s="16">
        <v>0</v>
      </c>
      <c r="O688" s="16">
        <v>0</v>
      </c>
      <c r="P688" s="326">
        <f t="shared" si="21"/>
        <v>29</v>
      </c>
    </row>
    <row r="689" spans="1:16" x14ac:dyDescent="0.35">
      <c r="A689" s="16" t="str">
        <f t="shared" si="22"/>
        <v>Professionals</v>
      </c>
      <c r="B689" s="16">
        <v>4</v>
      </c>
      <c r="C689" s="16">
        <v>0</v>
      </c>
      <c r="D689" s="16">
        <v>34</v>
      </c>
      <c r="E689" s="16">
        <v>4</v>
      </c>
      <c r="F689" s="16">
        <v>0</v>
      </c>
      <c r="G689" s="16">
        <v>0</v>
      </c>
      <c r="H689" s="16">
        <v>0</v>
      </c>
      <c r="I689" s="16">
        <v>1</v>
      </c>
      <c r="J689" s="16">
        <v>16</v>
      </c>
      <c r="K689" s="16">
        <v>2</v>
      </c>
      <c r="L689" s="16">
        <v>0</v>
      </c>
      <c r="M689" s="16">
        <v>0</v>
      </c>
      <c r="N689" s="16">
        <v>0</v>
      </c>
      <c r="O689" s="16">
        <v>0</v>
      </c>
      <c r="P689" s="326">
        <f t="shared" si="21"/>
        <v>61</v>
      </c>
    </row>
    <row r="690" spans="1:16" x14ac:dyDescent="0.35">
      <c r="A690" s="16" t="str">
        <f t="shared" si="22"/>
        <v>Technicians</v>
      </c>
      <c r="B690" s="16">
        <v>0</v>
      </c>
      <c r="C690" s="16">
        <v>0</v>
      </c>
      <c r="D690" s="16">
        <v>8</v>
      </c>
      <c r="E690" s="16">
        <v>1</v>
      </c>
      <c r="F690" s="16">
        <v>1</v>
      </c>
      <c r="G690" s="16">
        <v>0</v>
      </c>
      <c r="H690" s="16">
        <v>0</v>
      </c>
      <c r="I690" s="16">
        <v>0</v>
      </c>
      <c r="J690" s="16">
        <v>6</v>
      </c>
      <c r="K690" s="16">
        <v>1</v>
      </c>
      <c r="L690" s="16">
        <v>0</v>
      </c>
      <c r="M690" s="16">
        <v>0</v>
      </c>
      <c r="N690" s="16">
        <v>0</v>
      </c>
      <c r="O690" s="16">
        <v>0</v>
      </c>
      <c r="P690" s="326">
        <f t="shared" si="21"/>
        <v>17</v>
      </c>
    </row>
    <row r="691" spans="1:16" x14ac:dyDescent="0.35">
      <c r="A691" s="16" t="str">
        <f t="shared" si="22"/>
        <v>Sales Workers</v>
      </c>
      <c r="B691" s="16">
        <v>0</v>
      </c>
      <c r="C691" s="16">
        <v>0</v>
      </c>
      <c r="D691" s="16">
        <v>0</v>
      </c>
      <c r="E691" s="16">
        <v>0</v>
      </c>
      <c r="F691" s="16">
        <v>0</v>
      </c>
      <c r="G691" s="16">
        <v>0</v>
      </c>
      <c r="H691" s="16">
        <v>0</v>
      </c>
      <c r="I691" s="16">
        <v>0</v>
      </c>
      <c r="J691" s="16">
        <v>0</v>
      </c>
      <c r="K691" s="16">
        <v>0</v>
      </c>
      <c r="L691" s="16">
        <v>0</v>
      </c>
      <c r="M691" s="16">
        <v>0</v>
      </c>
      <c r="N691" s="16">
        <v>0</v>
      </c>
      <c r="O691" s="16">
        <v>0</v>
      </c>
      <c r="P691" s="326">
        <f t="shared" si="21"/>
        <v>0</v>
      </c>
    </row>
    <row r="692" spans="1:16" x14ac:dyDescent="0.35">
      <c r="A692" s="16" t="str">
        <f t="shared" si="22"/>
        <v>Administrative Support Workers</v>
      </c>
      <c r="B692" s="16">
        <v>1</v>
      </c>
      <c r="C692" s="16">
        <v>1</v>
      </c>
      <c r="D692" s="16">
        <v>5</v>
      </c>
      <c r="E692" s="16">
        <v>1</v>
      </c>
      <c r="F692" s="16">
        <v>0</v>
      </c>
      <c r="G692" s="16">
        <v>0</v>
      </c>
      <c r="H692" s="16">
        <v>0</v>
      </c>
      <c r="I692" s="16">
        <v>0</v>
      </c>
      <c r="J692" s="16">
        <v>7</v>
      </c>
      <c r="K692" s="16">
        <v>2</v>
      </c>
      <c r="L692" s="16">
        <v>0</v>
      </c>
      <c r="M692" s="16">
        <v>0</v>
      </c>
      <c r="N692" s="16">
        <v>1</v>
      </c>
      <c r="O692" s="16">
        <v>0</v>
      </c>
      <c r="P692" s="326">
        <f t="shared" si="21"/>
        <v>18</v>
      </c>
    </row>
    <row r="693" spans="1:16" x14ac:dyDescent="0.35">
      <c r="A693" s="16" t="str">
        <f t="shared" si="22"/>
        <v>Craft Workers</v>
      </c>
      <c r="B693" s="16">
        <v>11</v>
      </c>
      <c r="C693" s="16">
        <v>0</v>
      </c>
      <c r="D693" s="16">
        <v>93</v>
      </c>
      <c r="E693" s="16">
        <v>5</v>
      </c>
      <c r="F693" s="16">
        <v>2</v>
      </c>
      <c r="G693" s="16">
        <v>1</v>
      </c>
      <c r="H693" s="16">
        <v>0</v>
      </c>
      <c r="I693" s="16">
        <v>1</v>
      </c>
      <c r="J693" s="16">
        <v>4</v>
      </c>
      <c r="K693" s="16">
        <v>0</v>
      </c>
      <c r="L693" s="16">
        <v>0</v>
      </c>
      <c r="M693" s="16">
        <v>0</v>
      </c>
      <c r="N693" s="16">
        <v>0</v>
      </c>
      <c r="O693" s="16">
        <v>0</v>
      </c>
      <c r="P693" s="326">
        <f t="shared" si="21"/>
        <v>117</v>
      </c>
    </row>
    <row r="694" spans="1:16" x14ac:dyDescent="0.35">
      <c r="A694" s="16" t="str">
        <f t="shared" si="22"/>
        <v>Operatives</v>
      </c>
      <c r="B694" s="16">
        <v>21</v>
      </c>
      <c r="C694" s="16">
        <v>3</v>
      </c>
      <c r="D694" s="16">
        <v>145</v>
      </c>
      <c r="E694" s="16">
        <v>93</v>
      </c>
      <c r="F694" s="16">
        <v>2</v>
      </c>
      <c r="G694" s="16">
        <v>0</v>
      </c>
      <c r="H694" s="16">
        <v>0</v>
      </c>
      <c r="I694" s="16">
        <v>11</v>
      </c>
      <c r="J694" s="16">
        <v>21</v>
      </c>
      <c r="K694" s="16">
        <v>17</v>
      </c>
      <c r="L694" s="16">
        <v>0</v>
      </c>
      <c r="M694" s="16">
        <v>0</v>
      </c>
      <c r="N694" s="16">
        <v>0</v>
      </c>
      <c r="O694" s="16">
        <v>1</v>
      </c>
      <c r="P694" s="326">
        <f t="shared" si="21"/>
        <v>314</v>
      </c>
    </row>
    <row r="695" spans="1:16" x14ac:dyDescent="0.35">
      <c r="A695" s="16" t="str">
        <f t="shared" si="22"/>
        <v>Laborers &amp; Helpers</v>
      </c>
      <c r="B695" s="16">
        <v>1</v>
      </c>
      <c r="C695" s="16">
        <v>0</v>
      </c>
      <c r="D695" s="16">
        <v>0</v>
      </c>
      <c r="E695" s="16">
        <v>4</v>
      </c>
      <c r="F695" s="16">
        <v>0</v>
      </c>
      <c r="G695" s="16">
        <v>0</v>
      </c>
      <c r="H695" s="16">
        <v>0</v>
      </c>
      <c r="I695" s="16">
        <v>0</v>
      </c>
      <c r="J695" s="16">
        <v>0</v>
      </c>
      <c r="K695" s="16">
        <v>0</v>
      </c>
      <c r="L695" s="16">
        <v>0</v>
      </c>
      <c r="M695" s="16">
        <v>0</v>
      </c>
      <c r="N695" s="16">
        <v>0</v>
      </c>
      <c r="O695" s="16">
        <v>0</v>
      </c>
      <c r="P695" s="326">
        <f t="shared" si="21"/>
        <v>5</v>
      </c>
    </row>
    <row r="696" spans="1:16" x14ac:dyDescent="0.35">
      <c r="A696" s="16" t="str">
        <f t="shared" si="22"/>
        <v>Service Workers</v>
      </c>
      <c r="B696" s="16">
        <v>0</v>
      </c>
      <c r="C696" s="16">
        <v>0</v>
      </c>
      <c r="D696" s="16">
        <v>3</v>
      </c>
      <c r="E696" s="16">
        <v>4</v>
      </c>
      <c r="F696" s="16">
        <v>0</v>
      </c>
      <c r="G696" s="16">
        <v>0</v>
      </c>
      <c r="H696" s="16">
        <v>0</v>
      </c>
      <c r="I696" s="16">
        <v>0</v>
      </c>
      <c r="J696" s="16">
        <v>6</v>
      </c>
      <c r="K696" s="16">
        <v>9</v>
      </c>
      <c r="L696" s="16">
        <v>2</v>
      </c>
      <c r="M696" s="16">
        <v>0</v>
      </c>
      <c r="N696" s="16">
        <v>0</v>
      </c>
      <c r="O696" s="16">
        <v>0</v>
      </c>
      <c r="P696" s="326">
        <f t="shared" si="21"/>
        <v>24</v>
      </c>
    </row>
    <row r="697" spans="1:16" x14ac:dyDescent="0.35">
      <c r="A697" s="405" t="str">
        <f t="shared" si="22"/>
        <v>2022 Total</v>
      </c>
      <c r="B697" s="405">
        <v>39</v>
      </c>
      <c r="C697" s="405">
        <v>4</v>
      </c>
      <c r="D697" s="405">
        <v>308</v>
      </c>
      <c r="E697" s="405">
        <v>114</v>
      </c>
      <c r="F697" s="405">
        <v>5</v>
      </c>
      <c r="G697" s="405">
        <v>1</v>
      </c>
      <c r="H697" s="405">
        <v>0</v>
      </c>
      <c r="I697" s="405">
        <v>13</v>
      </c>
      <c r="J697" s="405">
        <v>67</v>
      </c>
      <c r="K697" s="405">
        <v>31</v>
      </c>
      <c r="L697" s="405">
        <v>2</v>
      </c>
      <c r="M697" s="405">
        <v>0</v>
      </c>
      <c r="N697" s="405">
        <v>1</v>
      </c>
      <c r="O697" s="405">
        <v>1</v>
      </c>
      <c r="P697" s="405">
        <f t="shared" si="21"/>
        <v>586</v>
      </c>
    </row>
    <row r="698" spans="1:16" x14ac:dyDescent="0.35">
      <c r="A698" s="406" t="str">
        <f t="shared" si="22"/>
        <v>2021 Total</v>
      </c>
      <c r="B698" s="16">
        <v>39</v>
      </c>
      <c r="C698" s="16">
        <v>5</v>
      </c>
      <c r="D698" s="16">
        <v>340</v>
      </c>
      <c r="E698" s="16">
        <v>109</v>
      </c>
      <c r="F698" s="16">
        <v>5</v>
      </c>
      <c r="G698" s="16">
        <v>1</v>
      </c>
      <c r="H698" s="16">
        <v>0</v>
      </c>
      <c r="I698" s="16">
        <v>13</v>
      </c>
      <c r="J698" s="16">
        <v>65</v>
      </c>
      <c r="K698" s="16">
        <v>34</v>
      </c>
      <c r="L698" s="16">
        <v>2</v>
      </c>
      <c r="M698" s="16">
        <v>0</v>
      </c>
      <c r="N698" s="16">
        <v>1</v>
      </c>
      <c r="O698" s="16">
        <v>3</v>
      </c>
      <c r="P698" s="326">
        <f t="shared" si="21"/>
        <v>617</v>
      </c>
    </row>
    <row r="699" spans="1:16" x14ac:dyDescent="0.35">
      <c r="A699" s="412" t="s">
        <v>278</v>
      </c>
      <c r="B699" s="407"/>
      <c r="C699" s="407"/>
      <c r="D699" s="407"/>
      <c r="E699" s="407"/>
      <c r="F699" s="407"/>
      <c r="G699" s="407"/>
      <c r="H699" s="407"/>
      <c r="I699" s="407"/>
      <c r="J699" s="407"/>
      <c r="K699" s="407"/>
      <c r="L699" s="407"/>
      <c r="M699" s="407"/>
      <c r="N699" s="407"/>
      <c r="O699" s="407"/>
      <c r="P699" s="408"/>
    </row>
    <row r="700" spans="1:16" x14ac:dyDescent="0.35">
      <c r="A700" s="400" t="s">
        <v>297</v>
      </c>
      <c r="B700" s="409"/>
      <c r="C700" s="409"/>
      <c r="D700" s="409"/>
      <c r="E700" s="409"/>
      <c r="F700" s="409"/>
      <c r="G700" s="409"/>
      <c r="H700" s="409"/>
      <c r="I700" s="409"/>
      <c r="J700" s="409"/>
      <c r="K700" s="409"/>
      <c r="L700" s="409"/>
      <c r="M700" s="409"/>
      <c r="N700" s="409"/>
      <c r="O700" s="409"/>
      <c r="P700" s="410"/>
    </row>
    <row r="701" spans="1:16" x14ac:dyDescent="0.35">
      <c r="A701" s="16" t="str">
        <f>A533</f>
        <v>Executive/Sr Officials &amp; Mgrs</v>
      </c>
      <c r="B701" s="16">
        <v>0</v>
      </c>
      <c r="C701" s="16">
        <v>0</v>
      </c>
      <c r="D701" s="16">
        <v>0</v>
      </c>
      <c r="E701" s="16">
        <v>0</v>
      </c>
      <c r="F701" s="16">
        <v>0</v>
      </c>
      <c r="G701" s="16">
        <v>0</v>
      </c>
      <c r="H701" s="16">
        <v>0</v>
      </c>
      <c r="I701" s="16">
        <v>0</v>
      </c>
      <c r="J701" s="16">
        <v>0</v>
      </c>
      <c r="K701" s="16">
        <v>0</v>
      </c>
      <c r="L701" s="16">
        <v>0</v>
      </c>
      <c r="M701" s="16">
        <v>0</v>
      </c>
      <c r="N701" s="16">
        <v>0</v>
      </c>
      <c r="O701" s="16">
        <v>0</v>
      </c>
      <c r="P701" s="326">
        <f t="shared" ref="P701:P712" si="23">SUM(B701:O701)</f>
        <v>0</v>
      </c>
    </row>
    <row r="702" spans="1:16" x14ac:dyDescent="0.35">
      <c r="A702" s="16" t="str">
        <f t="shared" ref="A702:A712" si="24">A534</f>
        <v>First/Mid-Level Officials &amp; Mgrs</v>
      </c>
      <c r="B702" s="16">
        <v>0</v>
      </c>
      <c r="C702" s="16">
        <v>0</v>
      </c>
      <c r="D702" s="16">
        <v>13</v>
      </c>
      <c r="E702" s="16">
        <v>7</v>
      </c>
      <c r="F702" s="16">
        <v>0</v>
      </c>
      <c r="G702" s="16">
        <v>0</v>
      </c>
      <c r="H702" s="16">
        <v>1</v>
      </c>
      <c r="I702" s="16">
        <v>0</v>
      </c>
      <c r="J702" s="16">
        <v>2</v>
      </c>
      <c r="K702" s="16">
        <v>7</v>
      </c>
      <c r="L702" s="16">
        <v>1</v>
      </c>
      <c r="M702" s="16">
        <v>0</v>
      </c>
      <c r="N702" s="16">
        <v>0</v>
      </c>
      <c r="O702" s="16">
        <v>0</v>
      </c>
      <c r="P702" s="326">
        <f t="shared" si="23"/>
        <v>31</v>
      </c>
    </row>
    <row r="703" spans="1:16" x14ac:dyDescent="0.35">
      <c r="A703" s="16" t="str">
        <f t="shared" si="24"/>
        <v>Professionals</v>
      </c>
      <c r="B703" s="16">
        <v>4</v>
      </c>
      <c r="C703" s="16">
        <v>2</v>
      </c>
      <c r="D703" s="16">
        <v>19</v>
      </c>
      <c r="E703" s="16">
        <v>19</v>
      </c>
      <c r="F703" s="16">
        <v>0</v>
      </c>
      <c r="G703" s="16">
        <v>1</v>
      </c>
      <c r="H703" s="16">
        <v>0</v>
      </c>
      <c r="I703" s="16">
        <v>0</v>
      </c>
      <c r="J703" s="16">
        <v>11</v>
      </c>
      <c r="K703" s="16">
        <v>11</v>
      </c>
      <c r="L703" s="16">
        <v>2</v>
      </c>
      <c r="M703" s="16">
        <v>0</v>
      </c>
      <c r="N703" s="16">
        <v>0</v>
      </c>
      <c r="O703" s="16">
        <v>0</v>
      </c>
      <c r="P703" s="326">
        <f t="shared" si="23"/>
        <v>69</v>
      </c>
    </row>
    <row r="704" spans="1:16" x14ac:dyDescent="0.35">
      <c r="A704" s="16" t="str">
        <f t="shared" si="24"/>
        <v>Technicians</v>
      </c>
      <c r="B704" s="16">
        <v>0</v>
      </c>
      <c r="C704" s="16">
        <v>0</v>
      </c>
      <c r="D704" s="16">
        <v>0</v>
      </c>
      <c r="E704" s="16">
        <v>0</v>
      </c>
      <c r="F704" s="16">
        <v>0</v>
      </c>
      <c r="G704" s="16">
        <v>0</v>
      </c>
      <c r="H704" s="16">
        <v>0</v>
      </c>
      <c r="I704" s="16">
        <v>0</v>
      </c>
      <c r="J704" s="16">
        <v>0</v>
      </c>
      <c r="K704" s="16">
        <v>0</v>
      </c>
      <c r="L704" s="16">
        <v>0</v>
      </c>
      <c r="M704" s="16">
        <v>0</v>
      </c>
      <c r="N704" s="16">
        <v>0</v>
      </c>
      <c r="O704" s="16">
        <v>0</v>
      </c>
      <c r="P704" s="326">
        <f t="shared" si="23"/>
        <v>0</v>
      </c>
    </row>
    <row r="705" spans="1:16" x14ac:dyDescent="0.35">
      <c r="A705" s="16" t="str">
        <f t="shared" si="24"/>
        <v>Sales Workers</v>
      </c>
      <c r="B705" s="16">
        <v>0</v>
      </c>
      <c r="C705" s="16">
        <v>0</v>
      </c>
      <c r="D705" s="16">
        <v>0</v>
      </c>
      <c r="E705" s="16">
        <v>0</v>
      </c>
      <c r="F705" s="16">
        <v>0</v>
      </c>
      <c r="G705" s="16">
        <v>0</v>
      </c>
      <c r="H705" s="16">
        <v>0</v>
      </c>
      <c r="I705" s="16">
        <v>0</v>
      </c>
      <c r="J705" s="16">
        <v>0</v>
      </c>
      <c r="K705" s="16">
        <v>0</v>
      </c>
      <c r="L705" s="16">
        <v>0</v>
      </c>
      <c r="M705" s="16">
        <v>0</v>
      </c>
      <c r="N705" s="16">
        <v>0</v>
      </c>
      <c r="O705" s="16">
        <v>0</v>
      </c>
      <c r="P705" s="326">
        <f t="shared" si="23"/>
        <v>0</v>
      </c>
    </row>
    <row r="706" spans="1:16" x14ac:dyDescent="0.35">
      <c r="A706" s="16" t="str">
        <f t="shared" si="24"/>
        <v>Administrative Support Workers</v>
      </c>
      <c r="B706" s="16">
        <v>0</v>
      </c>
      <c r="C706" s="16">
        <v>0</v>
      </c>
      <c r="D706" s="16">
        <v>0</v>
      </c>
      <c r="E706" s="16">
        <v>0</v>
      </c>
      <c r="F706" s="16">
        <v>0</v>
      </c>
      <c r="G706" s="16">
        <v>0</v>
      </c>
      <c r="H706" s="16">
        <v>0</v>
      </c>
      <c r="I706" s="16">
        <v>0</v>
      </c>
      <c r="J706" s="16">
        <v>0</v>
      </c>
      <c r="K706" s="16">
        <v>6</v>
      </c>
      <c r="L706" s="16">
        <v>0</v>
      </c>
      <c r="M706" s="16">
        <v>0</v>
      </c>
      <c r="N706" s="16">
        <v>0</v>
      </c>
      <c r="O706" s="16">
        <v>0</v>
      </c>
      <c r="P706" s="326">
        <f t="shared" si="23"/>
        <v>6</v>
      </c>
    </row>
    <row r="707" spans="1:16" x14ac:dyDescent="0.35">
      <c r="A707" s="16" t="str">
        <f t="shared" si="24"/>
        <v>Craft Workers</v>
      </c>
      <c r="B707" s="16">
        <v>0</v>
      </c>
      <c r="C707" s="16">
        <v>0</v>
      </c>
      <c r="D707" s="16">
        <v>99</v>
      </c>
      <c r="E707" s="16">
        <v>16</v>
      </c>
      <c r="F707" s="16">
        <v>0</v>
      </c>
      <c r="G707" s="16">
        <v>0</v>
      </c>
      <c r="H707" s="16">
        <v>0</v>
      </c>
      <c r="I707" s="16">
        <v>5</v>
      </c>
      <c r="J707" s="16">
        <v>1</v>
      </c>
      <c r="K707" s="16">
        <v>1</v>
      </c>
      <c r="L707" s="16">
        <v>0</v>
      </c>
      <c r="M707" s="16">
        <v>0</v>
      </c>
      <c r="N707" s="16">
        <v>0</v>
      </c>
      <c r="O707" s="16">
        <v>0</v>
      </c>
      <c r="P707" s="326">
        <f t="shared" si="23"/>
        <v>122</v>
      </c>
    </row>
    <row r="708" spans="1:16" x14ac:dyDescent="0.35">
      <c r="A708" s="16" t="str">
        <f t="shared" si="24"/>
        <v>Operatives</v>
      </c>
      <c r="B708" s="16">
        <v>6</v>
      </c>
      <c r="C708" s="16">
        <v>1</v>
      </c>
      <c r="D708" s="16">
        <v>96</v>
      </c>
      <c r="E708" s="16">
        <v>140</v>
      </c>
      <c r="F708" s="16">
        <v>3</v>
      </c>
      <c r="G708" s="16">
        <v>0</v>
      </c>
      <c r="H708" s="16">
        <v>1</v>
      </c>
      <c r="I708" s="16">
        <v>2</v>
      </c>
      <c r="J708" s="16">
        <v>7</v>
      </c>
      <c r="K708" s="16">
        <v>46</v>
      </c>
      <c r="L708" s="16">
        <v>0</v>
      </c>
      <c r="M708" s="16">
        <v>0</v>
      </c>
      <c r="N708" s="16">
        <v>0</v>
      </c>
      <c r="O708" s="16">
        <v>0</v>
      </c>
      <c r="P708" s="326">
        <f t="shared" si="23"/>
        <v>302</v>
      </c>
    </row>
    <row r="709" spans="1:16" x14ac:dyDescent="0.35">
      <c r="A709" s="16" t="str">
        <f t="shared" si="24"/>
        <v>Laborers &amp; Helpers</v>
      </c>
      <c r="B709" s="16">
        <v>0</v>
      </c>
      <c r="C709" s="16">
        <v>0</v>
      </c>
      <c r="D709" s="16">
        <v>0</v>
      </c>
      <c r="E709" s="16">
        <v>0</v>
      </c>
      <c r="F709" s="16">
        <v>0</v>
      </c>
      <c r="G709" s="16">
        <v>0</v>
      </c>
      <c r="H709" s="16">
        <v>0</v>
      </c>
      <c r="I709" s="16">
        <v>0</v>
      </c>
      <c r="J709" s="16">
        <v>0</v>
      </c>
      <c r="K709" s="16">
        <v>0</v>
      </c>
      <c r="L709" s="16">
        <v>0</v>
      </c>
      <c r="M709" s="16">
        <v>0</v>
      </c>
      <c r="N709" s="16">
        <v>0</v>
      </c>
      <c r="O709" s="16">
        <v>0</v>
      </c>
      <c r="P709" s="326">
        <f t="shared" si="23"/>
        <v>0</v>
      </c>
    </row>
    <row r="710" spans="1:16" x14ac:dyDescent="0.35">
      <c r="A710" s="16" t="str">
        <f t="shared" si="24"/>
        <v>Service Workers</v>
      </c>
      <c r="B710" s="16">
        <v>0</v>
      </c>
      <c r="C710" s="16">
        <v>0</v>
      </c>
      <c r="D710" s="16">
        <v>0</v>
      </c>
      <c r="E710" s="16">
        <v>0</v>
      </c>
      <c r="F710" s="16">
        <v>0</v>
      </c>
      <c r="G710" s="16">
        <v>0</v>
      </c>
      <c r="H710" s="16">
        <v>0</v>
      </c>
      <c r="I710" s="16">
        <v>0</v>
      </c>
      <c r="J710" s="16">
        <v>0</v>
      </c>
      <c r="K710" s="16">
        <v>0</v>
      </c>
      <c r="L710" s="16">
        <v>0</v>
      </c>
      <c r="M710" s="16">
        <v>0</v>
      </c>
      <c r="N710" s="16">
        <v>0</v>
      </c>
      <c r="O710" s="16">
        <v>0</v>
      </c>
      <c r="P710" s="326">
        <f t="shared" si="23"/>
        <v>0</v>
      </c>
    </row>
    <row r="711" spans="1:16" x14ac:dyDescent="0.35">
      <c r="A711" s="405" t="str">
        <f t="shared" si="24"/>
        <v>2022 Total</v>
      </c>
      <c r="B711" s="405">
        <v>10</v>
      </c>
      <c r="C711" s="405">
        <v>3</v>
      </c>
      <c r="D711" s="405">
        <v>227</v>
      </c>
      <c r="E711" s="405">
        <v>182</v>
      </c>
      <c r="F711" s="405">
        <v>3</v>
      </c>
      <c r="G711" s="405">
        <v>1</v>
      </c>
      <c r="H711" s="405">
        <v>2</v>
      </c>
      <c r="I711" s="405">
        <v>7</v>
      </c>
      <c r="J711" s="405">
        <v>21</v>
      </c>
      <c r="K711" s="405">
        <v>71</v>
      </c>
      <c r="L711" s="405">
        <v>3</v>
      </c>
      <c r="M711" s="405">
        <v>0</v>
      </c>
      <c r="N711" s="405">
        <v>0</v>
      </c>
      <c r="O711" s="405">
        <v>0</v>
      </c>
      <c r="P711" s="405">
        <f t="shared" si="23"/>
        <v>530</v>
      </c>
    </row>
    <row r="712" spans="1:16" x14ac:dyDescent="0.35">
      <c r="A712" s="406" t="str">
        <f t="shared" si="24"/>
        <v>2021 Total</v>
      </c>
      <c r="B712" s="16">
        <v>10</v>
      </c>
      <c r="C712" s="16">
        <v>3</v>
      </c>
      <c r="D712" s="16">
        <v>243</v>
      </c>
      <c r="E712" s="16">
        <v>183</v>
      </c>
      <c r="F712" s="16">
        <v>3</v>
      </c>
      <c r="G712" s="16">
        <v>1</v>
      </c>
      <c r="H712" s="16">
        <v>2</v>
      </c>
      <c r="I712" s="16">
        <v>7</v>
      </c>
      <c r="J712" s="16">
        <v>24</v>
      </c>
      <c r="K712" s="16">
        <v>70</v>
      </c>
      <c r="L712" s="16">
        <v>4</v>
      </c>
      <c r="M712" s="16">
        <v>0</v>
      </c>
      <c r="N712" s="16">
        <v>0</v>
      </c>
      <c r="O712" s="16">
        <v>0</v>
      </c>
      <c r="P712" s="326">
        <f t="shared" si="23"/>
        <v>550</v>
      </c>
    </row>
    <row r="713" spans="1:16" x14ac:dyDescent="0.35">
      <c r="A713" s="412" t="s">
        <v>278</v>
      </c>
      <c r="B713" s="407"/>
      <c r="C713" s="407"/>
      <c r="D713" s="407"/>
      <c r="E713" s="407"/>
      <c r="F713" s="407"/>
      <c r="G713" s="407"/>
      <c r="H713" s="407"/>
      <c r="I713" s="407"/>
      <c r="J713" s="407"/>
      <c r="K713" s="407"/>
      <c r="L713" s="407"/>
      <c r="M713" s="407"/>
      <c r="N713" s="407"/>
      <c r="O713" s="407"/>
      <c r="P713" s="408"/>
    </row>
    <row r="714" spans="1:16" x14ac:dyDescent="0.35">
      <c r="A714" s="400" t="s">
        <v>298</v>
      </c>
      <c r="B714" s="409"/>
      <c r="C714" s="409"/>
      <c r="D714" s="409"/>
      <c r="E714" s="409"/>
      <c r="F714" s="409"/>
      <c r="G714" s="409"/>
      <c r="H714" s="409"/>
      <c r="I714" s="409"/>
      <c r="J714" s="409"/>
      <c r="K714" s="409"/>
      <c r="L714" s="409"/>
      <c r="M714" s="409"/>
      <c r="N714" s="409"/>
      <c r="O714" s="409"/>
      <c r="P714" s="410"/>
    </row>
    <row r="715" spans="1:16" x14ac:dyDescent="0.35">
      <c r="A715" s="16" t="str">
        <f>A533</f>
        <v>Executive/Sr Officials &amp; Mgrs</v>
      </c>
      <c r="B715" s="326">
        <v>0</v>
      </c>
      <c r="C715" s="326">
        <v>0</v>
      </c>
      <c r="D715" s="326">
        <v>0</v>
      </c>
      <c r="E715" s="326">
        <v>0</v>
      </c>
      <c r="F715" s="326">
        <v>0</v>
      </c>
      <c r="G715" s="326">
        <v>0</v>
      </c>
      <c r="H715" s="326">
        <v>0</v>
      </c>
      <c r="I715" s="326">
        <v>0</v>
      </c>
      <c r="J715" s="326">
        <v>0</v>
      </c>
      <c r="K715" s="326">
        <v>0</v>
      </c>
      <c r="L715" s="326">
        <v>0</v>
      </c>
      <c r="M715" s="326">
        <v>0</v>
      </c>
      <c r="N715" s="326">
        <v>0</v>
      </c>
      <c r="O715" s="326">
        <v>0</v>
      </c>
      <c r="P715" s="326">
        <f t="shared" ref="P715:P724" si="25">SUM(B715:O715)</f>
        <v>0</v>
      </c>
    </row>
    <row r="716" spans="1:16" x14ac:dyDescent="0.35">
      <c r="A716" s="16" t="str">
        <f t="shared" ref="A716:A726" si="26">A534</f>
        <v>First/Mid-Level Officials &amp; Mgrs</v>
      </c>
      <c r="B716" s="326">
        <v>0</v>
      </c>
      <c r="C716" s="326">
        <v>0</v>
      </c>
      <c r="D716" s="326">
        <v>1</v>
      </c>
      <c r="E716" s="326">
        <v>0</v>
      </c>
      <c r="F716" s="326">
        <v>0</v>
      </c>
      <c r="G716" s="326">
        <v>0</v>
      </c>
      <c r="H716" s="326">
        <v>0</v>
      </c>
      <c r="I716" s="326">
        <v>0</v>
      </c>
      <c r="J716" s="326">
        <v>3</v>
      </c>
      <c r="K716" s="326">
        <v>0</v>
      </c>
      <c r="L716" s="326">
        <v>0</v>
      </c>
      <c r="M716" s="326">
        <v>0</v>
      </c>
      <c r="N716" s="326">
        <v>0</v>
      </c>
      <c r="O716" s="326">
        <v>0</v>
      </c>
      <c r="P716" s="326">
        <f t="shared" si="25"/>
        <v>4</v>
      </c>
    </row>
    <row r="717" spans="1:16" x14ac:dyDescent="0.35">
      <c r="A717" s="16" t="str">
        <f t="shared" si="26"/>
        <v>Professionals</v>
      </c>
      <c r="B717" s="326">
        <v>0</v>
      </c>
      <c r="C717" s="326">
        <v>0</v>
      </c>
      <c r="D717" s="326">
        <v>6</v>
      </c>
      <c r="E717" s="326">
        <v>1</v>
      </c>
      <c r="F717" s="326">
        <v>0</v>
      </c>
      <c r="G717" s="326">
        <v>0</v>
      </c>
      <c r="H717" s="326">
        <v>0</v>
      </c>
      <c r="I717" s="326">
        <v>1</v>
      </c>
      <c r="J717" s="326">
        <v>2</v>
      </c>
      <c r="K717" s="326">
        <v>0</v>
      </c>
      <c r="L717" s="326">
        <v>0</v>
      </c>
      <c r="M717" s="326">
        <v>0</v>
      </c>
      <c r="N717" s="326">
        <v>0</v>
      </c>
      <c r="O717" s="326">
        <v>0</v>
      </c>
      <c r="P717" s="326">
        <f t="shared" si="25"/>
        <v>10</v>
      </c>
    </row>
    <row r="718" spans="1:16" x14ac:dyDescent="0.35">
      <c r="A718" s="16" t="str">
        <f t="shared" si="26"/>
        <v>Technicians</v>
      </c>
      <c r="B718" s="326">
        <v>0</v>
      </c>
      <c r="C718" s="326">
        <v>0</v>
      </c>
      <c r="D718" s="326">
        <v>0</v>
      </c>
      <c r="E718" s="326">
        <v>0</v>
      </c>
      <c r="F718" s="326">
        <v>0</v>
      </c>
      <c r="G718" s="326">
        <v>0</v>
      </c>
      <c r="H718" s="326">
        <v>0</v>
      </c>
      <c r="I718" s="326">
        <v>0</v>
      </c>
      <c r="J718" s="326">
        <v>0</v>
      </c>
      <c r="K718" s="326">
        <v>0</v>
      </c>
      <c r="L718" s="326">
        <v>0</v>
      </c>
      <c r="M718" s="326">
        <v>0</v>
      </c>
      <c r="N718" s="326">
        <v>0</v>
      </c>
      <c r="O718" s="326">
        <v>0</v>
      </c>
      <c r="P718" s="326">
        <f t="shared" si="25"/>
        <v>0</v>
      </c>
    </row>
    <row r="719" spans="1:16" x14ac:dyDescent="0.35">
      <c r="A719" s="16" t="str">
        <f t="shared" si="26"/>
        <v>Sales Workers</v>
      </c>
      <c r="B719" s="326">
        <v>0</v>
      </c>
      <c r="C719" s="326">
        <v>0</v>
      </c>
      <c r="D719" s="326">
        <v>0</v>
      </c>
      <c r="E719" s="326">
        <v>0</v>
      </c>
      <c r="F719" s="326">
        <v>0</v>
      </c>
      <c r="G719" s="326">
        <v>0</v>
      </c>
      <c r="H719" s="326">
        <v>0</v>
      </c>
      <c r="I719" s="326">
        <v>0</v>
      </c>
      <c r="J719" s="326">
        <v>0</v>
      </c>
      <c r="K719" s="326">
        <v>0</v>
      </c>
      <c r="L719" s="326">
        <v>0</v>
      </c>
      <c r="M719" s="326">
        <v>0</v>
      </c>
      <c r="N719" s="326">
        <v>0</v>
      </c>
      <c r="O719" s="326">
        <v>0</v>
      </c>
      <c r="P719" s="326">
        <f t="shared" si="25"/>
        <v>0</v>
      </c>
    </row>
    <row r="720" spans="1:16" x14ac:dyDescent="0.35">
      <c r="A720" s="16" t="str">
        <f t="shared" si="26"/>
        <v>Administrative Support Workers</v>
      </c>
      <c r="B720" s="326">
        <v>0</v>
      </c>
      <c r="C720" s="326">
        <v>0</v>
      </c>
      <c r="D720" s="326">
        <v>0</v>
      </c>
      <c r="E720" s="326">
        <v>0</v>
      </c>
      <c r="F720" s="326">
        <v>0</v>
      </c>
      <c r="G720" s="326">
        <v>0</v>
      </c>
      <c r="H720" s="326">
        <v>0</v>
      </c>
      <c r="I720" s="326">
        <v>0</v>
      </c>
      <c r="J720" s="326">
        <v>0</v>
      </c>
      <c r="K720" s="326">
        <v>0</v>
      </c>
      <c r="L720" s="326">
        <v>0</v>
      </c>
      <c r="M720" s="326">
        <v>0</v>
      </c>
      <c r="N720" s="326">
        <v>0</v>
      </c>
      <c r="O720" s="326">
        <v>0</v>
      </c>
      <c r="P720" s="326">
        <f t="shared" si="25"/>
        <v>0</v>
      </c>
    </row>
    <row r="721" spans="1:16" x14ac:dyDescent="0.35">
      <c r="A721" s="16" t="str">
        <f t="shared" si="26"/>
        <v>Craft Workers</v>
      </c>
      <c r="B721" s="326">
        <v>0</v>
      </c>
      <c r="C721" s="326">
        <v>0</v>
      </c>
      <c r="D721" s="326">
        <v>4</v>
      </c>
      <c r="E721" s="326">
        <v>0</v>
      </c>
      <c r="F721" s="326">
        <v>0</v>
      </c>
      <c r="G721" s="326">
        <v>0</v>
      </c>
      <c r="H721" s="326">
        <v>0</v>
      </c>
      <c r="I721" s="326">
        <v>0</v>
      </c>
      <c r="J721" s="326">
        <v>0</v>
      </c>
      <c r="K721" s="326">
        <v>0</v>
      </c>
      <c r="L721" s="326">
        <v>0</v>
      </c>
      <c r="M721" s="326">
        <v>0</v>
      </c>
      <c r="N721" s="326">
        <v>0</v>
      </c>
      <c r="O721" s="326">
        <v>0</v>
      </c>
      <c r="P721" s="326">
        <f t="shared" si="25"/>
        <v>4</v>
      </c>
    </row>
    <row r="722" spans="1:16" x14ac:dyDescent="0.35">
      <c r="A722" s="16" t="str">
        <f t="shared" si="26"/>
        <v>Operatives</v>
      </c>
      <c r="B722" s="326">
        <v>3</v>
      </c>
      <c r="C722" s="326">
        <v>0</v>
      </c>
      <c r="D722" s="326">
        <v>13</v>
      </c>
      <c r="E722" s="326">
        <v>8</v>
      </c>
      <c r="F722" s="326">
        <v>1</v>
      </c>
      <c r="G722" s="326">
        <v>0</v>
      </c>
      <c r="H722" s="326">
        <v>0</v>
      </c>
      <c r="I722" s="326">
        <v>1</v>
      </c>
      <c r="J722" s="326">
        <v>1</v>
      </c>
      <c r="K722" s="326">
        <v>2</v>
      </c>
      <c r="L722" s="326">
        <v>0</v>
      </c>
      <c r="M722" s="326">
        <v>0</v>
      </c>
      <c r="N722" s="326">
        <v>0</v>
      </c>
      <c r="O722" s="326">
        <v>0</v>
      </c>
      <c r="P722" s="326">
        <f t="shared" si="25"/>
        <v>29</v>
      </c>
    </row>
    <row r="723" spans="1:16" x14ac:dyDescent="0.35">
      <c r="A723" s="16" t="str">
        <f t="shared" si="26"/>
        <v>Laborers &amp; Helpers</v>
      </c>
      <c r="B723" s="326">
        <v>0</v>
      </c>
      <c r="C723" s="326">
        <v>0</v>
      </c>
      <c r="D723" s="326">
        <v>0</v>
      </c>
      <c r="E723" s="326">
        <v>0</v>
      </c>
      <c r="F723" s="326">
        <v>0</v>
      </c>
      <c r="G723" s="326">
        <v>0</v>
      </c>
      <c r="H723" s="326">
        <v>0</v>
      </c>
      <c r="I723" s="326">
        <v>0</v>
      </c>
      <c r="J723" s="326">
        <v>0</v>
      </c>
      <c r="K723" s="326">
        <v>0</v>
      </c>
      <c r="L723" s="326">
        <v>0</v>
      </c>
      <c r="M723" s="326">
        <v>0</v>
      </c>
      <c r="N723" s="326">
        <v>0</v>
      </c>
      <c r="O723" s="326">
        <v>0</v>
      </c>
      <c r="P723" s="326">
        <f t="shared" si="25"/>
        <v>0</v>
      </c>
    </row>
    <row r="724" spans="1:16" x14ac:dyDescent="0.35">
      <c r="A724" s="16" t="str">
        <f t="shared" si="26"/>
        <v>Service Workers</v>
      </c>
      <c r="B724" s="326">
        <v>0</v>
      </c>
      <c r="C724" s="326">
        <v>0</v>
      </c>
      <c r="D724" s="326">
        <v>0</v>
      </c>
      <c r="E724" s="326">
        <v>0</v>
      </c>
      <c r="F724" s="326">
        <v>0</v>
      </c>
      <c r="G724" s="326">
        <v>0</v>
      </c>
      <c r="H724" s="326">
        <v>0</v>
      </c>
      <c r="I724" s="326">
        <v>0</v>
      </c>
      <c r="J724" s="326">
        <v>0</v>
      </c>
      <c r="K724" s="326">
        <v>0</v>
      </c>
      <c r="L724" s="326">
        <v>0</v>
      </c>
      <c r="M724" s="326">
        <v>0</v>
      </c>
      <c r="N724" s="326">
        <v>0</v>
      </c>
      <c r="O724" s="326">
        <v>0</v>
      </c>
      <c r="P724" s="326">
        <f t="shared" si="25"/>
        <v>0</v>
      </c>
    </row>
    <row r="725" spans="1:16" x14ac:dyDescent="0.35">
      <c r="A725" s="405" t="str">
        <f t="shared" si="26"/>
        <v>2022 Total</v>
      </c>
      <c r="B725" s="405">
        <f>SUM(B715:B724)</f>
        <v>3</v>
      </c>
      <c r="C725" s="405">
        <f t="shared" ref="C725:P725" si="27">SUM(C715:C724)</f>
        <v>0</v>
      </c>
      <c r="D725" s="405">
        <f t="shared" si="27"/>
        <v>24</v>
      </c>
      <c r="E725" s="405">
        <f t="shared" si="27"/>
        <v>9</v>
      </c>
      <c r="F725" s="405">
        <f t="shared" si="27"/>
        <v>1</v>
      </c>
      <c r="G725" s="405">
        <f t="shared" si="27"/>
        <v>0</v>
      </c>
      <c r="H725" s="405">
        <f t="shared" si="27"/>
        <v>0</v>
      </c>
      <c r="I725" s="405">
        <f t="shared" si="27"/>
        <v>2</v>
      </c>
      <c r="J725" s="405">
        <f t="shared" si="27"/>
        <v>6</v>
      </c>
      <c r="K725" s="405">
        <f t="shared" si="27"/>
        <v>2</v>
      </c>
      <c r="L725" s="405">
        <f t="shared" si="27"/>
        <v>0</v>
      </c>
      <c r="M725" s="405">
        <f t="shared" si="27"/>
        <v>0</v>
      </c>
      <c r="N725" s="405">
        <f t="shared" si="27"/>
        <v>0</v>
      </c>
      <c r="O725" s="405">
        <f t="shared" si="27"/>
        <v>0</v>
      </c>
      <c r="P725" s="405">
        <f t="shared" si="27"/>
        <v>47</v>
      </c>
    </row>
    <row r="726" spans="1:16" x14ac:dyDescent="0.35">
      <c r="A726" s="406" t="str">
        <f t="shared" si="26"/>
        <v>2021 Total</v>
      </c>
      <c r="B726" s="326">
        <v>3</v>
      </c>
      <c r="C726" s="326">
        <v>0</v>
      </c>
      <c r="D726" s="326">
        <v>25</v>
      </c>
      <c r="E726" s="326">
        <v>7</v>
      </c>
      <c r="F726" s="326">
        <v>0</v>
      </c>
      <c r="G726" s="326">
        <v>0</v>
      </c>
      <c r="H726" s="326">
        <v>0</v>
      </c>
      <c r="I726" s="326">
        <v>1</v>
      </c>
      <c r="J726" s="326">
        <v>5</v>
      </c>
      <c r="K726" s="326">
        <v>2</v>
      </c>
      <c r="L726" s="326">
        <v>0</v>
      </c>
      <c r="M726" s="326">
        <v>0</v>
      </c>
      <c r="N726" s="326">
        <v>0</v>
      </c>
      <c r="O726" s="326">
        <v>0</v>
      </c>
      <c r="P726" s="326">
        <v>43</v>
      </c>
    </row>
    <row r="727" spans="1:16" x14ac:dyDescent="0.35">
      <c r="A727" s="412" t="s">
        <v>278</v>
      </c>
      <c r="B727" s="407"/>
      <c r="C727" s="407"/>
      <c r="D727" s="407"/>
      <c r="E727" s="407"/>
      <c r="F727" s="407"/>
      <c r="G727" s="407"/>
      <c r="H727" s="407"/>
      <c r="I727" s="407"/>
      <c r="J727" s="407"/>
      <c r="K727" s="407"/>
      <c r="L727" s="407"/>
      <c r="M727" s="407"/>
      <c r="N727" s="407"/>
      <c r="O727" s="407"/>
      <c r="P727" s="408"/>
    </row>
    <row r="728" spans="1:16" x14ac:dyDescent="0.35">
      <c r="A728" s="400" t="s">
        <v>299</v>
      </c>
      <c r="B728" s="409"/>
      <c r="C728" s="409"/>
      <c r="D728" s="409"/>
      <c r="E728" s="409"/>
      <c r="F728" s="409"/>
      <c r="G728" s="409"/>
      <c r="H728" s="409"/>
      <c r="I728" s="409"/>
      <c r="J728" s="409"/>
      <c r="K728" s="409"/>
      <c r="L728" s="409"/>
      <c r="M728" s="409"/>
      <c r="N728" s="409"/>
      <c r="O728" s="409"/>
      <c r="P728" s="410"/>
    </row>
    <row r="729" spans="1:16" x14ac:dyDescent="0.35">
      <c r="A729" s="16" t="str">
        <f>A533</f>
        <v>Executive/Sr Officials &amp; Mgrs</v>
      </c>
      <c r="B729" s="326">
        <v>0</v>
      </c>
      <c r="C729" s="326">
        <v>0</v>
      </c>
      <c r="D729" s="326">
        <v>0</v>
      </c>
      <c r="E729" s="326">
        <v>0</v>
      </c>
      <c r="F729" s="326">
        <v>0</v>
      </c>
      <c r="G729" s="326">
        <v>0</v>
      </c>
      <c r="H729" s="326">
        <v>0</v>
      </c>
      <c r="I729" s="326">
        <v>0</v>
      </c>
      <c r="J729" s="326">
        <v>0</v>
      </c>
      <c r="K729" s="326">
        <v>0</v>
      </c>
      <c r="L729" s="326">
        <v>0</v>
      </c>
      <c r="M729" s="326">
        <v>0</v>
      </c>
      <c r="N729" s="326">
        <v>0</v>
      </c>
      <c r="O729" s="326">
        <v>0</v>
      </c>
      <c r="P729" s="326">
        <f t="shared" ref="P729:P740" si="28">SUM(B729:O729)</f>
        <v>0</v>
      </c>
    </row>
    <row r="730" spans="1:16" x14ac:dyDescent="0.35">
      <c r="A730" s="16" t="str">
        <f t="shared" ref="A730:A740" si="29">A534</f>
        <v>First/Mid-Level Officials &amp; Mgrs</v>
      </c>
      <c r="B730" s="326">
        <v>0</v>
      </c>
      <c r="C730" s="326">
        <v>1</v>
      </c>
      <c r="D730" s="326">
        <v>15</v>
      </c>
      <c r="E730" s="326">
        <v>1</v>
      </c>
      <c r="F730" s="326">
        <v>1</v>
      </c>
      <c r="G730" s="326">
        <v>0</v>
      </c>
      <c r="H730" s="326">
        <v>0</v>
      </c>
      <c r="I730" s="326">
        <v>0</v>
      </c>
      <c r="J730" s="326">
        <v>7</v>
      </c>
      <c r="K730" s="326">
        <v>1</v>
      </c>
      <c r="L730" s="326">
        <v>0</v>
      </c>
      <c r="M730" s="326">
        <v>0</v>
      </c>
      <c r="N730" s="326">
        <v>0</v>
      </c>
      <c r="O730" s="326">
        <v>0</v>
      </c>
      <c r="P730" s="326">
        <f t="shared" si="28"/>
        <v>26</v>
      </c>
    </row>
    <row r="731" spans="1:16" x14ac:dyDescent="0.35">
      <c r="A731" s="16" t="str">
        <f t="shared" si="29"/>
        <v>Professionals</v>
      </c>
      <c r="B731" s="326">
        <v>1</v>
      </c>
      <c r="C731" s="326">
        <v>0</v>
      </c>
      <c r="D731" s="326">
        <v>31</v>
      </c>
      <c r="E731" s="326">
        <v>2</v>
      </c>
      <c r="F731" s="326">
        <v>0</v>
      </c>
      <c r="G731" s="326">
        <v>0</v>
      </c>
      <c r="H731" s="326">
        <v>0</v>
      </c>
      <c r="I731" s="326">
        <v>0</v>
      </c>
      <c r="J731" s="326">
        <v>19</v>
      </c>
      <c r="K731" s="326">
        <v>0</v>
      </c>
      <c r="L731" s="326">
        <v>0</v>
      </c>
      <c r="M731" s="326">
        <v>0</v>
      </c>
      <c r="N731" s="326">
        <v>0</v>
      </c>
      <c r="O731" s="326">
        <v>0</v>
      </c>
      <c r="P731" s="326">
        <f t="shared" si="28"/>
        <v>53</v>
      </c>
    </row>
    <row r="732" spans="1:16" x14ac:dyDescent="0.35">
      <c r="A732" s="16" t="str">
        <f t="shared" si="29"/>
        <v>Technicians</v>
      </c>
      <c r="B732" s="326">
        <v>0</v>
      </c>
      <c r="C732" s="326">
        <v>0</v>
      </c>
      <c r="D732" s="326">
        <v>7</v>
      </c>
      <c r="E732" s="326">
        <v>0</v>
      </c>
      <c r="F732" s="326">
        <v>0</v>
      </c>
      <c r="G732" s="326">
        <v>0</v>
      </c>
      <c r="H732" s="326">
        <v>0</v>
      </c>
      <c r="I732" s="326">
        <v>0</v>
      </c>
      <c r="J732" s="326">
        <v>4</v>
      </c>
      <c r="K732" s="326">
        <v>0</v>
      </c>
      <c r="L732" s="326">
        <v>0</v>
      </c>
      <c r="M732" s="326">
        <v>0</v>
      </c>
      <c r="N732" s="326">
        <v>0</v>
      </c>
      <c r="O732" s="326">
        <v>0</v>
      </c>
      <c r="P732" s="326">
        <f t="shared" si="28"/>
        <v>11</v>
      </c>
    </row>
    <row r="733" spans="1:16" x14ac:dyDescent="0.35">
      <c r="A733" s="16" t="str">
        <f t="shared" si="29"/>
        <v>Sales Workers</v>
      </c>
      <c r="B733" s="326">
        <v>0</v>
      </c>
      <c r="C733" s="326">
        <v>0</v>
      </c>
      <c r="D733" s="326">
        <v>0</v>
      </c>
      <c r="E733" s="326">
        <v>0</v>
      </c>
      <c r="F733" s="326">
        <v>0</v>
      </c>
      <c r="G733" s="326">
        <v>0</v>
      </c>
      <c r="H733" s="326">
        <v>0</v>
      </c>
      <c r="I733" s="326">
        <v>0</v>
      </c>
      <c r="J733" s="326">
        <v>0</v>
      </c>
      <c r="K733" s="326">
        <v>0</v>
      </c>
      <c r="L733" s="326">
        <v>0</v>
      </c>
      <c r="M733" s="326">
        <v>0</v>
      </c>
      <c r="N733" s="326">
        <v>0</v>
      </c>
      <c r="O733" s="326">
        <v>0</v>
      </c>
      <c r="P733" s="326">
        <f t="shared" si="28"/>
        <v>0</v>
      </c>
    </row>
    <row r="734" spans="1:16" x14ac:dyDescent="0.35">
      <c r="A734" s="16" t="str">
        <f t="shared" si="29"/>
        <v>Administrative Support Workers</v>
      </c>
      <c r="B734" s="326">
        <v>0</v>
      </c>
      <c r="C734" s="326">
        <v>1</v>
      </c>
      <c r="D734" s="326">
        <v>0</v>
      </c>
      <c r="E734" s="326">
        <v>0</v>
      </c>
      <c r="F734" s="326">
        <v>0</v>
      </c>
      <c r="G734" s="326">
        <v>0</v>
      </c>
      <c r="H734" s="326">
        <v>0</v>
      </c>
      <c r="I734" s="326">
        <v>0</v>
      </c>
      <c r="J734" s="326">
        <v>1</v>
      </c>
      <c r="K734" s="326">
        <v>0</v>
      </c>
      <c r="L734" s="326">
        <v>0</v>
      </c>
      <c r="M734" s="326">
        <v>0</v>
      </c>
      <c r="N734" s="326">
        <v>0</v>
      </c>
      <c r="O734" s="326">
        <v>0</v>
      </c>
      <c r="P734" s="326">
        <f t="shared" si="28"/>
        <v>2</v>
      </c>
    </row>
    <row r="735" spans="1:16" x14ac:dyDescent="0.35">
      <c r="A735" s="16" t="str">
        <f t="shared" si="29"/>
        <v>Craft Workers</v>
      </c>
      <c r="B735" s="326">
        <v>0</v>
      </c>
      <c r="C735" s="326">
        <v>0</v>
      </c>
      <c r="D735" s="326">
        <v>83</v>
      </c>
      <c r="E735" s="326">
        <v>2</v>
      </c>
      <c r="F735" s="326">
        <v>0</v>
      </c>
      <c r="G735" s="326">
        <v>0</v>
      </c>
      <c r="H735" s="326">
        <v>0</v>
      </c>
      <c r="I735" s="326">
        <v>0</v>
      </c>
      <c r="J735" s="326">
        <v>2</v>
      </c>
      <c r="K735" s="326">
        <v>0</v>
      </c>
      <c r="L735" s="326">
        <v>0</v>
      </c>
      <c r="M735" s="326">
        <v>0</v>
      </c>
      <c r="N735" s="326">
        <v>0</v>
      </c>
      <c r="O735" s="326">
        <v>0</v>
      </c>
      <c r="P735" s="326">
        <f t="shared" si="28"/>
        <v>87</v>
      </c>
    </row>
    <row r="736" spans="1:16" x14ac:dyDescent="0.35">
      <c r="A736" s="16" t="str">
        <f t="shared" si="29"/>
        <v>Operatives</v>
      </c>
      <c r="B736" s="326">
        <v>6</v>
      </c>
      <c r="C736" s="326">
        <v>2</v>
      </c>
      <c r="D736" s="326">
        <v>210</v>
      </c>
      <c r="E736" s="326">
        <v>18</v>
      </c>
      <c r="F736" s="326">
        <v>0</v>
      </c>
      <c r="G736" s="326">
        <v>1</v>
      </c>
      <c r="H736" s="326">
        <v>0</v>
      </c>
      <c r="I736" s="326">
        <v>3</v>
      </c>
      <c r="J736" s="326">
        <v>46</v>
      </c>
      <c r="K736" s="326">
        <v>7</v>
      </c>
      <c r="L736" s="326">
        <v>0</v>
      </c>
      <c r="M736" s="326">
        <v>0</v>
      </c>
      <c r="N736" s="326">
        <v>1</v>
      </c>
      <c r="O736" s="326">
        <v>0</v>
      </c>
      <c r="P736" s="326">
        <f t="shared" si="28"/>
        <v>294</v>
      </c>
    </row>
    <row r="737" spans="1:16" x14ac:dyDescent="0.35">
      <c r="A737" s="16" t="str">
        <f t="shared" si="29"/>
        <v>Laborers &amp; Helpers</v>
      </c>
      <c r="B737" s="326">
        <v>0</v>
      </c>
      <c r="C737" s="326">
        <v>0</v>
      </c>
      <c r="D737" s="326">
        <v>5</v>
      </c>
      <c r="E737" s="326">
        <v>0</v>
      </c>
      <c r="F737" s="326">
        <v>0</v>
      </c>
      <c r="G737" s="326">
        <v>0</v>
      </c>
      <c r="H737" s="326">
        <v>0</v>
      </c>
      <c r="I737" s="326">
        <v>0</v>
      </c>
      <c r="J737" s="326">
        <v>2</v>
      </c>
      <c r="K737" s="326">
        <v>0</v>
      </c>
      <c r="L737" s="326">
        <v>0</v>
      </c>
      <c r="M737" s="326">
        <v>0</v>
      </c>
      <c r="N737" s="326">
        <v>0</v>
      </c>
      <c r="O737" s="326">
        <v>0</v>
      </c>
      <c r="P737" s="326">
        <f t="shared" si="28"/>
        <v>7</v>
      </c>
    </row>
    <row r="738" spans="1:16" x14ac:dyDescent="0.35">
      <c r="A738" s="16" t="str">
        <f t="shared" si="29"/>
        <v>Service Workers</v>
      </c>
      <c r="B738" s="326">
        <v>0</v>
      </c>
      <c r="C738" s="326">
        <v>0</v>
      </c>
      <c r="D738" s="326">
        <v>7</v>
      </c>
      <c r="E738" s="326">
        <v>0</v>
      </c>
      <c r="F738" s="326">
        <v>0</v>
      </c>
      <c r="G738" s="326">
        <v>0</v>
      </c>
      <c r="H738" s="326">
        <v>0</v>
      </c>
      <c r="I738" s="326">
        <v>0</v>
      </c>
      <c r="J738" s="326">
        <v>1</v>
      </c>
      <c r="K738" s="326">
        <v>0</v>
      </c>
      <c r="L738" s="326">
        <v>0</v>
      </c>
      <c r="M738" s="326">
        <v>0</v>
      </c>
      <c r="N738" s="326">
        <v>0</v>
      </c>
      <c r="O738" s="326">
        <v>0</v>
      </c>
      <c r="P738" s="326">
        <f t="shared" si="28"/>
        <v>8</v>
      </c>
    </row>
    <row r="739" spans="1:16" x14ac:dyDescent="0.35">
      <c r="A739" s="405" t="str">
        <f t="shared" si="29"/>
        <v>2022 Total</v>
      </c>
      <c r="B739" s="411">
        <v>7</v>
      </c>
      <c r="C739" s="411">
        <v>4</v>
      </c>
      <c r="D739" s="411">
        <v>358</v>
      </c>
      <c r="E739" s="411">
        <v>23</v>
      </c>
      <c r="F739" s="411">
        <v>1</v>
      </c>
      <c r="G739" s="411">
        <v>1</v>
      </c>
      <c r="H739" s="411">
        <v>0</v>
      </c>
      <c r="I739" s="411">
        <v>3</v>
      </c>
      <c r="J739" s="411">
        <v>82</v>
      </c>
      <c r="K739" s="411">
        <v>8</v>
      </c>
      <c r="L739" s="411">
        <v>0</v>
      </c>
      <c r="M739" s="411">
        <v>0</v>
      </c>
      <c r="N739" s="411">
        <v>1</v>
      </c>
      <c r="O739" s="411">
        <v>0</v>
      </c>
      <c r="P739" s="411">
        <f t="shared" si="28"/>
        <v>488</v>
      </c>
    </row>
    <row r="740" spans="1:16" x14ac:dyDescent="0.35">
      <c r="A740" s="406" t="str">
        <f t="shared" si="29"/>
        <v>2021 Total</v>
      </c>
      <c r="B740" s="326">
        <v>8</v>
      </c>
      <c r="C740" s="326">
        <v>4</v>
      </c>
      <c r="D740" s="326">
        <v>337</v>
      </c>
      <c r="E740" s="326">
        <v>25</v>
      </c>
      <c r="F740" s="326">
        <v>1</v>
      </c>
      <c r="G740" s="326">
        <v>1</v>
      </c>
      <c r="H740" s="326">
        <v>0</v>
      </c>
      <c r="I740" s="326">
        <v>3</v>
      </c>
      <c r="J740" s="326">
        <v>91</v>
      </c>
      <c r="K740" s="326">
        <v>8</v>
      </c>
      <c r="L740" s="326">
        <v>0</v>
      </c>
      <c r="M740" s="326">
        <v>0</v>
      </c>
      <c r="N740" s="326">
        <v>1</v>
      </c>
      <c r="O740" s="326">
        <v>0</v>
      </c>
      <c r="P740" s="326">
        <f t="shared" si="28"/>
        <v>479</v>
      </c>
    </row>
    <row r="741" spans="1:16" x14ac:dyDescent="0.35">
      <c r="A741" s="412" t="s">
        <v>278</v>
      </c>
      <c r="B741" s="407"/>
      <c r="C741" s="407"/>
      <c r="D741" s="407"/>
      <c r="E741" s="407"/>
      <c r="F741" s="407"/>
      <c r="G741" s="407"/>
      <c r="H741" s="407"/>
      <c r="I741" s="407"/>
      <c r="J741" s="407"/>
      <c r="K741" s="407"/>
      <c r="L741" s="407"/>
      <c r="M741" s="407"/>
      <c r="N741" s="407"/>
      <c r="O741" s="407"/>
      <c r="P741" s="408"/>
    </row>
    <row r="742" spans="1:16" x14ac:dyDescent="0.35">
      <c r="A742" s="400" t="s">
        <v>300</v>
      </c>
      <c r="B742" s="409"/>
      <c r="C742" s="409"/>
      <c r="D742" s="409"/>
      <c r="E742" s="409"/>
      <c r="F742" s="409"/>
      <c r="G742" s="409"/>
      <c r="H742" s="409"/>
      <c r="I742" s="409"/>
      <c r="J742" s="409"/>
      <c r="K742" s="409"/>
      <c r="L742" s="409"/>
      <c r="M742" s="409"/>
      <c r="N742" s="409"/>
      <c r="O742" s="409"/>
      <c r="P742" s="410"/>
    </row>
    <row r="743" spans="1:16" x14ac:dyDescent="0.35">
      <c r="A743" s="16" t="str">
        <f>A533</f>
        <v>Executive/Sr Officials &amp; Mgrs</v>
      </c>
      <c r="B743" s="16">
        <v>0</v>
      </c>
      <c r="C743" s="16">
        <v>0</v>
      </c>
      <c r="D743" s="16">
        <v>6</v>
      </c>
      <c r="E743" s="16">
        <v>0</v>
      </c>
      <c r="F743" s="16">
        <v>0</v>
      </c>
      <c r="G743" s="16">
        <v>0</v>
      </c>
      <c r="H743" s="16">
        <v>0</v>
      </c>
      <c r="I743" s="16">
        <v>0</v>
      </c>
      <c r="J743" s="16">
        <v>1</v>
      </c>
      <c r="K743" s="16">
        <v>0</v>
      </c>
      <c r="L743" s="16">
        <v>0</v>
      </c>
      <c r="M743" s="16">
        <v>0</v>
      </c>
      <c r="N743" s="16">
        <v>0</v>
      </c>
      <c r="O743" s="16">
        <v>0</v>
      </c>
      <c r="P743" s="326">
        <f t="shared" ref="P743:P754" si="30">SUM(B743:O743)</f>
        <v>7</v>
      </c>
    </row>
    <row r="744" spans="1:16" x14ac:dyDescent="0.35">
      <c r="A744" s="16" t="str">
        <f t="shared" ref="A744:A754" si="31">A534</f>
        <v>First/Mid-Level Officials &amp; Mgrs</v>
      </c>
      <c r="B744" s="16">
        <v>0</v>
      </c>
      <c r="C744" s="16">
        <v>1</v>
      </c>
      <c r="D744" s="16">
        <v>16</v>
      </c>
      <c r="E744" s="16">
        <v>2</v>
      </c>
      <c r="F744" s="16">
        <v>0</v>
      </c>
      <c r="G744" s="16">
        <v>0</v>
      </c>
      <c r="H744" s="16">
        <v>0</v>
      </c>
      <c r="I744" s="16">
        <v>0</v>
      </c>
      <c r="J744" s="16">
        <v>5</v>
      </c>
      <c r="K744" s="16">
        <v>1</v>
      </c>
      <c r="L744" s="16">
        <v>0</v>
      </c>
      <c r="M744" s="16">
        <v>0</v>
      </c>
      <c r="N744" s="16">
        <v>0</v>
      </c>
      <c r="O744" s="16">
        <v>0</v>
      </c>
      <c r="P744" s="326">
        <f t="shared" si="30"/>
        <v>25</v>
      </c>
    </row>
    <row r="745" spans="1:16" x14ac:dyDescent="0.35">
      <c r="A745" s="16" t="str">
        <f t="shared" si="31"/>
        <v>Professionals</v>
      </c>
      <c r="B745" s="16">
        <v>0</v>
      </c>
      <c r="C745" s="16">
        <v>0</v>
      </c>
      <c r="D745" s="16">
        <v>1</v>
      </c>
      <c r="E745" s="16">
        <v>0</v>
      </c>
      <c r="F745" s="16">
        <v>0</v>
      </c>
      <c r="G745" s="16">
        <v>0</v>
      </c>
      <c r="H745" s="16">
        <v>0</v>
      </c>
      <c r="I745" s="16">
        <v>0</v>
      </c>
      <c r="J745" s="16">
        <v>0</v>
      </c>
      <c r="K745" s="16">
        <v>0</v>
      </c>
      <c r="L745" s="16">
        <v>0</v>
      </c>
      <c r="M745" s="16">
        <v>0</v>
      </c>
      <c r="N745" s="16">
        <v>0</v>
      </c>
      <c r="O745" s="16">
        <v>0</v>
      </c>
      <c r="P745" s="326">
        <f t="shared" si="30"/>
        <v>1</v>
      </c>
    </row>
    <row r="746" spans="1:16" x14ac:dyDescent="0.35">
      <c r="A746" s="16" t="str">
        <f t="shared" si="31"/>
        <v>Technicians</v>
      </c>
      <c r="B746" s="16">
        <v>1</v>
      </c>
      <c r="C746" s="16">
        <v>0</v>
      </c>
      <c r="D746" s="16">
        <v>16</v>
      </c>
      <c r="E746" s="16">
        <v>2</v>
      </c>
      <c r="F746" s="16">
        <v>0</v>
      </c>
      <c r="G746" s="16">
        <v>0</v>
      </c>
      <c r="H746" s="16">
        <v>0</v>
      </c>
      <c r="I746" s="16">
        <v>0</v>
      </c>
      <c r="J746" s="16">
        <v>1</v>
      </c>
      <c r="K746" s="16">
        <v>0</v>
      </c>
      <c r="L746" s="16">
        <v>0</v>
      </c>
      <c r="M746" s="16">
        <v>0</v>
      </c>
      <c r="N746" s="16">
        <v>0</v>
      </c>
      <c r="O746" s="16">
        <v>0</v>
      </c>
      <c r="P746" s="326">
        <f t="shared" si="30"/>
        <v>20</v>
      </c>
    </row>
    <row r="747" spans="1:16" x14ac:dyDescent="0.35">
      <c r="A747" s="16" t="str">
        <f t="shared" si="31"/>
        <v>Sales Workers</v>
      </c>
      <c r="B747" s="16">
        <v>0</v>
      </c>
      <c r="C747" s="16">
        <v>1</v>
      </c>
      <c r="D747" s="16">
        <v>9</v>
      </c>
      <c r="E747" s="16">
        <v>0</v>
      </c>
      <c r="F747" s="16">
        <v>0</v>
      </c>
      <c r="G747" s="16">
        <v>0</v>
      </c>
      <c r="H747" s="16">
        <v>0</v>
      </c>
      <c r="I747" s="16">
        <v>0</v>
      </c>
      <c r="J747" s="16">
        <v>5</v>
      </c>
      <c r="K747" s="16">
        <v>0</v>
      </c>
      <c r="L747" s="16">
        <v>0</v>
      </c>
      <c r="M747" s="16">
        <v>0</v>
      </c>
      <c r="N747" s="16">
        <v>0</v>
      </c>
      <c r="O747" s="16">
        <v>0</v>
      </c>
      <c r="P747" s="326">
        <f t="shared" si="30"/>
        <v>15</v>
      </c>
    </row>
    <row r="748" spans="1:16" x14ac:dyDescent="0.35">
      <c r="A748" s="16" t="str">
        <f t="shared" si="31"/>
        <v>Administrative Support Workers</v>
      </c>
      <c r="B748" s="16">
        <v>0</v>
      </c>
      <c r="C748" s="16">
        <v>1</v>
      </c>
      <c r="D748" s="16">
        <v>2</v>
      </c>
      <c r="E748" s="16">
        <v>0</v>
      </c>
      <c r="F748" s="16">
        <v>1</v>
      </c>
      <c r="G748" s="16">
        <v>0</v>
      </c>
      <c r="H748" s="16">
        <v>0</v>
      </c>
      <c r="I748" s="16">
        <v>0</v>
      </c>
      <c r="J748" s="16">
        <v>9</v>
      </c>
      <c r="K748" s="16">
        <v>1</v>
      </c>
      <c r="L748" s="16">
        <v>0</v>
      </c>
      <c r="M748" s="16">
        <v>0</v>
      </c>
      <c r="N748" s="16">
        <v>0</v>
      </c>
      <c r="O748" s="16">
        <v>0</v>
      </c>
      <c r="P748" s="326">
        <f t="shared" si="30"/>
        <v>14</v>
      </c>
    </row>
    <row r="749" spans="1:16" x14ac:dyDescent="0.35">
      <c r="A749" s="16" t="str">
        <f t="shared" si="31"/>
        <v>Craft Workers</v>
      </c>
      <c r="B749" s="16">
        <v>0</v>
      </c>
      <c r="C749" s="16">
        <v>0</v>
      </c>
      <c r="D749" s="16">
        <v>2</v>
      </c>
      <c r="E749" s="16">
        <v>0</v>
      </c>
      <c r="F749" s="16">
        <v>0</v>
      </c>
      <c r="G749" s="16">
        <v>0</v>
      </c>
      <c r="H749" s="16">
        <v>0</v>
      </c>
      <c r="I749" s="16">
        <v>0</v>
      </c>
      <c r="J749" s="16">
        <v>0</v>
      </c>
      <c r="K749" s="16">
        <v>0</v>
      </c>
      <c r="L749" s="16">
        <v>0</v>
      </c>
      <c r="M749" s="16">
        <v>0</v>
      </c>
      <c r="N749" s="16">
        <v>0</v>
      </c>
      <c r="O749" s="16">
        <v>0</v>
      </c>
      <c r="P749" s="326">
        <f t="shared" si="30"/>
        <v>2</v>
      </c>
    </row>
    <row r="750" spans="1:16" x14ac:dyDescent="0.35">
      <c r="A750" s="16" t="str">
        <f t="shared" si="31"/>
        <v>Operatives</v>
      </c>
      <c r="B750" s="16">
        <v>0</v>
      </c>
      <c r="C750" s="16">
        <v>0</v>
      </c>
      <c r="D750" s="16">
        <v>7</v>
      </c>
      <c r="E750" s="16">
        <v>4</v>
      </c>
      <c r="F750" s="16">
        <v>1</v>
      </c>
      <c r="G750" s="16">
        <v>0</v>
      </c>
      <c r="H750" s="16">
        <v>0</v>
      </c>
      <c r="I750" s="16">
        <v>0</v>
      </c>
      <c r="J750" s="16">
        <v>2</v>
      </c>
      <c r="K750" s="16">
        <v>1</v>
      </c>
      <c r="L750" s="16">
        <v>0</v>
      </c>
      <c r="M750" s="16">
        <v>0</v>
      </c>
      <c r="N750" s="16">
        <v>0</v>
      </c>
      <c r="O750" s="16">
        <v>0</v>
      </c>
      <c r="P750" s="326">
        <f t="shared" si="30"/>
        <v>15</v>
      </c>
    </row>
    <row r="751" spans="1:16" x14ac:dyDescent="0.35">
      <c r="A751" s="16" t="str">
        <f t="shared" si="31"/>
        <v>Laborers &amp; Helpers</v>
      </c>
      <c r="B751" s="16">
        <v>3</v>
      </c>
      <c r="C751" s="16">
        <v>1</v>
      </c>
      <c r="D751" s="16">
        <v>5</v>
      </c>
      <c r="E751" s="16">
        <v>4</v>
      </c>
      <c r="F751" s="16">
        <v>0</v>
      </c>
      <c r="G751" s="16">
        <v>0</v>
      </c>
      <c r="H751" s="16">
        <v>0</v>
      </c>
      <c r="I751" s="16">
        <v>0</v>
      </c>
      <c r="J751" s="16">
        <v>1</v>
      </c>
      <c r="K751" s="16">
        <v>3</v>
      </c>
      <c r="L751" s="16">
        <v>0</v>
      </c>
      <c r="M751" s="16">
        <v>0</v>
      </c>
      <c r="N751" s="16">
        <v>0</v>
      </c>
      <c r="O751" s="16">
        <v>0</v>
      </c>
      <c r="P751" s="326">
        <f t="shared" si="30"/>
        <v>17</v>
      </c>
    </row>
    <row r="752" spans="1:16" x14ac:dyDescent="0.35">
      <c r="A752" s="16" t="str">
        <f t="shared" si="31"/>
        <v>Service Workers</v>
      </c>
      <c r="B752" s="16">
        <v>0</v>
      </c>
      <c r="C752" s="16">
        <v>0</v>
      </c>
      <c r="D752" s="16">
        <v>8</v>
      </c>
      <c r="E752" s="16">
        <v>0</v>
      </c>
      <c r="F752" s="16">
        <v>0</v>
      </c>
      <c r="G752" s="16">
        <v>0</v>
      </c>
      <c r="H752" s="16">
        <v>0</v>
      </c>
      <c r="I752" s="16">
        <v>0</v>
      </c>
      <c r="J752" s="16">
        <v>11</v>
      </c>
      <c r="K752" s="16">
        <v>2</v>
      </c>
      <c r="L752" s="16">
        <v>0</v>
      </c>
      <c r="M752" s="16">
        <v>0</v>
      </c>
      <c r="N752" s="16">
        <v>0</v>
      </c>
      <c r="O752" s="16">
        <v>1</v>
      </c>
      <c r="P752" s="326">
        <f t="shared" si="30"/>
        <v>22</v>
      </c>
    </row>
    <row r="753" spans="1:16" x14ac:dyDescent="0.35">
      <c r="A753" s="405" t="str">
        <f t="shared" si="31"/>
        <v>2022 Total</v>
      </c>
      <c r="B753" s="405">
        <v>4</v>
      </c>
      <c r="C753" s="405">
        <v>4</v>
      </c>
      <c r="D753" s="405">
        <v>72</v>
      </c>
      <c r="E753" s="405">
        <v>12</v>
      </c>
      <c r="F753" s="405">
        <v>2</v>
      </c>
      <c r="G753" s="405">
        <v>0</v>
      </c>
      <c r="H753" s="405">
        <v>0</v>
      </c>
      <c r="I753" s="405">
        <v>0</v>
      </c>
      <c r="J753" s="405">
        <v>35</v>
      </c>
      <c r="K753" s="405">
        <v>8</v>
      </c>
      <c r="L753" s="405">
        <v>0</v>
      </c>
      <c r="M753" s="405">
        <v>0</v>
      </c>
      <c r="N753" s="405">
        <v>0</v>
      </c>
      <c r="O753" s="405">
        <v>1</v>
      </c>
      <c r="P753" s="405">
        <f t="shared" si="30"/>
        <v>138</v>
      </c>
    </row>
    <row r="754" spans="1:16" x14ac:dyDescent="0.35">
      <c r="A754" s="406" t="str">
        <f t="shared" si="31"/>
        <v>2021 Total</v>
      </c>
      <c r="B754" s="16">
        <v>9</v>
      </c>
      <c r="C754" s="16">
        <v>4</v>
      </c>
      <c r="D754" s="16">
        <v>95</v>
      </c>
      <c r="E754" s="16">
        <v>22</v>
      </c>
      <c r="F754" s="16">
        <v>3</v>
      </c>
      <c r="G754" s="16">
        <v>0</v>
      </c>
      <c r="H754" s="16">
        <v>0</v>
      </c>
      <c r="I754" s="16">
        <v>1</v>
      </c>
      <c r="J754" s="16">
        <v>51</v>
      </c>
      <c r="K754" s="16">
        <v>21</v>
      </c>
      <c r="L754" s="16">
        <v>1</v>
      </c>
      <c r="M754" s="16">
        <v>0</v>
      </c>
      <c r="N754" s="16">
        <v>0</v>
      </c>
      <c r="O754" s="16">
        <v>1</v>
      </c>
      <c r="P754" s="326">
        <f t="shared" si="30"/>
        <v>208</v>
      </c>
    </row>
    <row r="755" spans="1:16" x14ac:dyDescent="0.35">
      <c r="A755" s="412" t="s">
        <v>278</v>
      </c>
      <c r="B755" s="407"/>
      <c r="C755" s="407"/>
      <c r="D755" s="407"/>
      <c r="E755" s="407"/>
      <c r="F755" s="407"/>
      <c r="G755" s="407"/>
      <c r="H755" s="407"/>
      <c r="I755" s="407"/>
      <c r="J755" s="407"/>
      <c r="K755" s="407"/>
      <c r="L755" s="407"/>
      <c r="M755" s="407"/>
      <c r="N755" s="407"/>
      <c r="O755" s="407"/>
      <c r="P755" s="408"/>
    </row>
    <row r="756" spans="1:16" x14ac:dyDescent="0.35">
      <c r="A756" s="400" t="s">
        <v>301</v>
      </c>
      <c r="B756" s="409"/>
      <c r="C756" s="409"/>
      <c r="D756" s="409"/>
      <c r="E756" s="409"/>
      <c r="F756" s="409"/>
      <c r="G756" s="409"/>
      <c r="H756" s="409"/>
      <c r="I756" s="409"/>
      <c r="J756" s="409"/>
      <c r="K756" s="409"/>
      <c r="L756" s="409"/>
      <c r="M756" s="409"/>
      <c r="N756" s="409"/>
      <c r="O756" s="409"/>
      <c r="P756" s="410"/>
    </row>
    <row r="757" spans="1:16" x14ac:dyDescent="0.35">
      <c r="A757" s="16" t="str">
        <f>A533</f>
        <v>Executive/Sr Officials &amp; Mgrs</v>
      </c>
      <c r="B757" s="16">
        <v>0</v>
      </c>
      <c r="C757" s="16">
        <v>0</v>
      </c>
      <c r="D757" s="16">
        <v>1</v>
      </c>
      <c r="E757" s="16">
        <v>0</v>
      </c>
      <c r="F757" s="16">
        <v>0</v>
      </c>
      <c r="G757" s="16">
        <v>0</v>
      </c>
      <c r="H757" s="16">
        <v>0</v>
      </c>
      <c r="I757" s="16">
        <v>0</v>
      </c>
      <c r="J757" s="16">
        <v>0</v>
      </c>
      <c r="K757" s="16">
        <v>0</v>
      </c>
      <c r="L757" s="16">
        <v>0</v>
      </c>
      <c r="M757" s="16">
        <v>0</v>
      </c>
      <c r="N757" s="16">
        <v>0</v>
      </c>
      <c r="O757" s="16">
        <v>0</v>
      </c>
      <c r="P757" s="326">
        <f t="shared" ref="P757:P768" si="32">SUM(B757:O757)</f>
        <v>1</v>
      </c>
    </row>
    <row r="758" spans="1:16" x14ac:dyDescent="0.35">
      <c r="A758" s="16" t="str">
        <f t="shared" ref="A758:A768" si="33">A534</f>
        <v>First/Mid-Level Officials &amp; Mgrs</v>
      </c>
      <c r="B758" s="16">
        <v>4</v>
      </c>
      <c r="C758" s="16">
        <v>0</v>
      </c>
      <c r="D758" s="16">
        <v>33</v>
      </c>
      <c r="E758" s="16">
        <v>1</v>
      </c>
      <c r="F758" s="16">
        <v>0</v>
      </c>
      <c r="G758" s="16">
        <v>0</v>
      </c>
      <c r="H758" s="16">
        <v>0</v>
      </c>
      <c r="I758" s="16">
        <v>2</v>
      </c>
      <c r="J758" s="16">
        <v>9</v>
      </c>
      <c r="K758" s="16">
        <v>1</v>
      </c>
      <c r="L758" s="16">
        <v>0</v>
      </c>
      <c r="M758" s="16">
        <v>0</v>
      </c>
      <c r="N758" s="16">
        <v>0</v>
      </c>
      <c r="O758" s="16">
        <v>1</v>
      </c>
      <c r="P758" s="326">
        <f t="shared" si="32"/>
        <v>51</v>
      </c>
    </row>
    <row r="759" spans="1:16" x14ac:dyDescent="0.35">
      <c r="A759" s="16" t="str">
        <f t="shared" si="33"/>
        <v>Professionals</v>
      </c>
      <c r="B759" s="16">
        <v>7</v>
      </c>
      <c r="C759" s="16">
        <v>5</v>
      </c>
      <c r="D759" s="16">
        <v>48</v>
      </c>
      <c r="E759" s="16">
        <v>3</v>
      </c>
      <c r="F759" s="16">
        <v>1</v>
      </c>
      <c r="G759" s="16">
        <v>0</v>
      </c>
      <c r="H759" s="16">
        <v>0</v>
      </c>
      <c r="I759" s="16">
        <v>4</v>
      </c>
      <c r="J759" s="16">
        <v>24</v>
      </c>
      <c r="K759" s="16">
        <v>0</v>
      </c>
      <c r="L759" s="16">
        <v>0</v>
      </c>
      <c r="M759" s="16">
        <v>0</v>
      </c>
      <c r="N759" s="16">
        <v>0</v>
      </c>
      <c r="O759" s="16">
        <v>0</v>
      </c>
      <c r="P759" s="326">
        <f t="shared" si="32"/>
        <v>92</v>
      </c>
    </row>
    <row r="760" spans="1:16" x14ac:dyDescent="0.35">
      <c r="A760" s="16" t="str">
        <f t="shared" si="33"/>
        <v>Technicians</v>
      </c>
      <c r="B760" s="16">
        <v>0</v>
      </c>
      <c r="C760" s="16">
        <v>0</v>
      </c>
      <c r="D760" s="16">
        <v>3</v>
      </c>
      <c r="E760" s="16">
        <v>0</v>
      </c>
      <c r="F760" s="16">
        <v>0</v>
      </c>
      <c r="G760" s="16">
        <v>0</v>
      </c>
      <c r="H760" s="16">
        <v>0</v>
      </c>
      <c r="I760" s="16">
        <v>1</v>
      </c>
      <c r="J760" s="16">
        <v>0</v>
      </c>
      <c r="K760" s="16">
        <v>0</v>
      </c>
      <c r="L760" s="16">
        <v>0</v>
      </c>
      <c r="M760" s="16">
        <v>0</v>
      </c>
      <c r="N760" s="16">
        <v>0</v>
      </c>
      <c r="O760" s="16">
        <v>0</v>
      </c>
      <c r="P760" s="326">
        <f t="shared" si="32"/>
        <v>4</v>
      </c>
    </row>
    <row r="761" spans="1:16" x14ac:dyDescent="0.35">
      <c r="A761" s="16" t="str">
        <f t="shared" si="33"/>
        <v>Sales Workers</v>
      </c>
      <c r="B761" s="16">
        <v>10</v>
      </c>
      <c r="C761" s="16">
        <v>1</v>
      </c>
      <c r="D761" s="16">
        <v>71</v>
      </c>
      <c r="E761" s="16">
        <v>4</v>
      </c>
      <c r="F761" s="16">
        <v>1</v>
      </c>
      <c r="G761" s="16">
        <v>0</v>
      </c>
      <c r="H761" s="16">
        <v>0</v>
      </c>
      <c r="I761" s="16">
        <v>1</v>
      </c>
      <c r="J761" s="16">
        <v>6</v>
      </c>
      <c r="K761" s="16">
        <v>0</v>
      </c>
      <c r="L761" s="16">
        <v>0</v>
      </c>
      <c r="M761" s="16">
        <v>0</v>
      </c>
      <c r="N761" s="16">
        <v>0</v>
      </c>
      <c r="O761" s="16">
        <v>0</v>
      </c>
      <c r="P761" s="326">
        <f t="shared" si="32"/>
        <v>94</v>
      </c>
    </row>
    <row r="762" spans="1:16" x14ac:dyDescent="0.35">
      <c r="A762" s="16" t="str">
        <f t="shared" si="33"/>
        <v>Administrative Support Workers</v>
      </c>
      <c r="B762" s="16">
        <v>1</v>
      </c>
      <c r="C762" s="16">
        <v>1</v>
      </c>
      <c r="D762" s="16">
        <v>2</v>
      </c>
      <c r="E762" s="16">
        <v>0</v>
      </c>
      <c r="F762" s="16">
        <v>0</v>
      </c>
      <c r="G762" s="16">
        <v>0</v>
      </c>
      <c r="H762" s="16">
        <v>0</v>
      </c>
      <c r="I762" s="16">
        <v>0</v>
      </c>
      <c r="J762" s="16">
        <v>7</v>
      </c>
      <c r="K762" s="16">
        <v>0</v>
      </c>
      <c r="L762" s="16">
        <v>0</v>
      </c>
      <c r="M762" s="16">
        <v>0</v>
      </c>
      <c r="N762" s="16">
        <v>0</v>
      </c>
      <c r="O762" s="16">
        <v>0</v>
      </c>
      <c r="P762" s="326">
        <f t="shared" si="32"/>
        <v>11</v>
      </c>
    </row>
    <row r="763" spans="1:16" x14ac:dyDescent="0.35">
      <c r="A763" s="16" t="str">
        <f t="shared" si="33"/>
        <v>Craft Workers</v>
      </c>
      <c r="B763" s="16">
        <v>0</v>
      </c>
      <c r="C763" s="16">
        <v>0</v>
      </c>
      <c r="D763" s="16">
        <v>1</v>
      </c>
      <c r="E763" s="16">
        <v>1</v>
      </c>
      <c r="F763" s="16">
        <v>0</v>
      </c>
      <c r="G763" s="16">
        <v>0</v>
      </c>
      <c r="H763" s="16">
        <v>0</v>
      </c>
      <c r="I763" s="16">
        <v>0</v>
      </c>
      <c r="J763" s="16">
        <v>0</v>
      </c>
      <c r="K763" s="16">
        <v>0</v>
      </c>
      <c r="L763" s="16">
        <v>0</v>
      </c>
      <c r="M763" s="16">
        <v>0</v>
      </c>
      <c r="N763" s="16">
        <v>0</v>
      </c>
      <c r="O763" s="16">
        <v>0</v>
      </c>
      <c r="P763" s="326">
        <f t="shared" si="32"/>
        <v>2</v>
      </c>
    </row>
    <row r="764" spans="1:16" x14ac:dyDescent="0.35">
      <c r="A764" s="16" t="str">
        <f t="shared" si="33"/>
        <v>Operatives</v>
      </c>
      <c r="B764" s="16">
        <v>63</v>
      </c>
      <c r="C764" s="16">
        <v>5</v>
      </c>
      <c r="D764" s="16">
        <v>97</v>
      </c>
      <c r="E764" s="16">
        <v>14</v>
      </c>
      <c r="F764" s="16">
        <v>2</v>
      </c>
      <c r="G764" s="16">
        <v>1</v>
      </c>
      <c r="H764" s="16">
        <v>0</v>
      </c>
      <c r="I764" s="16">
        <v>3</v>
      </c>
      <c r="J764" s="16">
        <v>0</v>
      </c>
      <c r="K764" s="16">
        <v>0</v>
      </c>
      <c r="L764" s="16">
        <v>0</v>
      </c>
      <c r="M764" s="16">
        <v>1</v>
      </c>
      <c r="N764" s="16">
        <v>0</v>
      </c>
      <c r="O764" s="16">
        <v>1</v>
      </c>
      <c r="P764" s="326">
        <f t="shared" si="32"/>
        <v>187</v>
      </c>
    </row>
    <row r="765" spans="1:16" x14ac:dyDescent="0.35">
      <c r="A765" s="16" t="str">
        <f t="shared" si="33"/>
        <v>Laborers &amp; Helpers</v>
      </c>
      <c r="B765" s="16">
        <v>0</v>
      </c>
      <c r="C765" s="16">
        <v>0</v>
      </c>
      <c r="D765" s="16">
        <v>0</v>
      </c>
      <c r="E765" s="16">
        <v>0</v>
      </c>
      <c r="F765" s="16">
        <v>0</v>
      </c>
      <c r="G765" s="16">
        <v>0</v>
      </c>
      <c r="H765" s="16">
        <v>0</v>
      </c>
      <c r="I765" s="16">
        <v>0</v>
      </c>
      <c r="J765" s="16">
        <v>0</v>
      </c>
      <c r="K765" s="16">
        <v>0</v>
      </c>
      <c r="L765" s="16">
        <v>0</v>
      </c>
      <c r="M765" s="16">
        <v>0</v>
      </c>
      <c r="N765" s="16">
        <v>0</v>
      </c>
      <c r="O765" s="16">
        <v>0</v>
      </c>
      <c r="P765" s="326">
        <f t="shared" si="32"/>
        <v>0</v>
      </c>
    </row>
    <row r="766" spans="1:16" x14ac:dyDescent="0.35">
      <c r="A766" s="16" t="str">
        <f t="shared" si="33"/>
        <v>Service Workers</v>
      </c>
      <c r="B766" s="16">
        <v>0</v>
      </c>
      <c r="C766" s="16">
        <v>0</v>
      </c>
      <c r="D766" s="16">
        <v>0</v>
      </c>
      <c r="E766" s="16">
        <v>0</v>
      </c>
      <c r="F766" s="16">
        <v>0</v>
      </c>
      <c r="G766" s="16">
        <v>0</v>
      </c>
      <c r="H766" s="16">
        <v>0</v>
      </c>
      <c r="I766" s="16">
        <v>0</v>
      </c>
      <c r="J766" s="16">
        <v>0</v>
      </c>
      <c r="K766" s="16">
        <v>0</v>
      </c>
      <c r="L766" s="16">
        <v>0</v>
      </c>
      <c r="M766" s="16">
        <v>0</v>
      </c>
      <c r="N766" s="16">
        <v>0</v>
      </c>
      <c r="O766" s="16">
        <v>0</v>
      </c>
      <c r="P766" s="326">
        <f t="shared" si="32"/>
        <v>0</v>
      </c>
    </row>
    <row r="767" spans="1:16" x14ac:dyDescent="0.35">
      <c r="A767" s="405" t="str">
        <f t="shared" si="33"/>
        <v>2022 Total</v>
      </c>
      <c r="B767" s="405">
        <v>85</v>
      </c>
      <c r="C767" s="405">
        <v>12</v>
      </c>
      <c r="D767" s="405">
        <v>256</v>
      </c>
      <c r="E767" s="405">
        <v>23</v>
      </c>
      <c r="F767" s="405">
        <v>4</v>
      </c>
      <c r="G767" s="405">
        <v>1</v>
      </c>
      <c r="H767" s="405">
        <v>0</v>
      </c>
      <c r="I767" s="405">
        <v>11</v>
      </c>
      <c r="J767" s="405">
        <v>46</v>
      </c>
      <c r="K767" s="405">
        <v>1</v>
      </c>
      <c r="L767" s="405">
        <v>0</v>
      </c>
      <c r="M767" s="405">
        <v>1</v>
      </c>
      <c r="N767" s="405">
        <v>0</v>
      </c>
      <c r="O767" s="405">
        <v>2</v>
      </c>
      <c r="P767" s="405">
        <f t="shared" si="32"/>
        <v>442</v>
      </c>
    </row>
    <row r="768" spans="1:16" x14ac:dyDescent="0.35">
      <c r="A768" s="406" t="str">
        <f t="shared" si="33"/>
        <v>2021 Total</v>
      </c>
      <c r="B768" s="413">
        <v>68</v>
      </c>
      <c r="C768" s="413">
        <v>10</v>
      </c>
      <c r="D768" s="413">
        <v>243</v>
      </c>
      <c r="E768" s="413">
        <v>20</v>
      </c>
      <c r="F768" s="413">
        <v>4</v>
      </c>
      <c r="G768" s="413">
        <v>2</v>
      </c>
      <c r="H768" s="413">
        <v>0</v>
      </c>
      <c r="I768" s="413">
        <v>11</v>
      </c>
      <c r="J768" s="413">
        <v>48</v>
      </c>
      <c r="K768" s="413">
        <v>0</v>
      </c>
      <c r="L768" s="413">
        <v>0</v>
      </c>
      <c r="M768" s="413">
        <v>0</v>
      </c>
      <c r="N768" s="413">
        <v>0</v>
      </c>
      <c r="O768" s="413">
        <v>2</v>
      </c>
      <c r="P768" s="326">
        <f t="shared" si="32"/>
        <v>408</v>
      </c>
    </row>
    <row r="769" spans="1:16" x14ac:dyDescent="0.35">
      <c r="A769" s="412" t="s">
        <v>278</v>
      </c>
      <c r="B769" s="407"/>
      <c r="C769" s="407"/>
      <c r="D769" s="407"/>
      <c r="E769" s="407"/>
      <c r="F769" s="407"/>
      <c r="G769" s="407"/>
      <c r="H769" s="407"/>
      <c r="I769" s="407"/>
      <c r="J769" s="407"/>
      <c r="K769" s="407"/>
      <c r="L769" s="407"/>
      <c r="M769" s="407"/>
      <c r="N769" s="407"/>
      <c r="O769" s="407"/>
      <c r="P769" s="408"/>
    </row>
    <row r="770" spans="1:16" x14ac:dyDescent="0.35">
      <c r="A770" s="400" t="s">
        <v>302</v>
      </c>
      <c r="B770" s="409"/>
      <c r="C770" s="409"/>
      <c r="D770" s="409"/>
      <c r="E770" s="409"/>
      <c r="F770" s="409"/>
      <c r="G770" s="409"/>
      <c r="H770" s="409"/>
      <c r="I770" s="409"/>
      <c r="J770" s="409"/>
      <c r="K770" s="409"/>
      <c r="L770" s="409"/>
      <c r="M770" s="409"/>
      <c r="N770" s="409"/>
      <c r="O770" s="409"/>
      <c r="P770" s="410"/>
    </row>
    <row r="771" spans="1:16" x14ac:dyDescent="0.35">
      <c r="A771" s="16" t="str">
        <f>A547</f>
        <v>Executive/Sr Officials &amp; Mgrs</v>
      </c>
      <c r="B771" s="16">
        <v>0</v>
      </c>
      <c r="C771" s="16">
        <v>0</v>
      </c>
      <c r="D771" s="16">
        <v>0</v>
      </c>
      <c r="E771" s="16">
        <v>0</v>
      </c>
      <c r="F771" s="16">
        <v>0</v>
      </c>
      <c r="G771" s="16">
        <v>0</v>
      </c>
      <c r="H771" s="16">
        <v>0</v>
      </c>
      <c r="I771" s="16">
        <v>0</v>
      </c>
      <c r="J771" s="16">
        <v>0</v>
      </c>
      <c r="K771" s="16">
        <v>0</v>
      </c>
      <c r="L771" s="16">
        <v>0</v>
      </c>
      <c r="M771" s="16">
        <v>0</v>
      </c>
      <c r="N771" s="16">
        <v>0</v>
      </c>
      <c r="O771" s="16">
        <v>0</v>
      </c>
      <c r="P771" s="16">
        <v>0</v>
      </c>
    </row>
    <row r="772" spans="1:16" x14ac:dyDescent="0.35">
      <c r="A772" s="16" t="str">
        <f t="shared" ref="A772:A782" si="34">A548</f>
        <v>First/Mid-Level Officials &amp; Mgrs</v>
      </c>
      <c r="B772" s="16">
        <v>0</v>
      </c>
      <c r="C772" s="16">
        <v>1</v>
      </c>
      <c r="D772" s="16">
        <v>12</v>
      </c>
      <c r="E772" s="16">
        <v>0</v>
      </c>
      <c r="F772" s="16">
        <v>0</v>
      </c>
      <c r="G772" s="16">
        <v>0</v>
      </c>
      <c r="H772" s="16">
        <v>0</v>
      </c>
      <c r="I772" s="16">
        <v>0</v>
      </c>
      <c r="J772" s="16">
        <v>1</v>
      </c>
      <c r="K772" s="16">
        <v>0</v>
      </c>
      <c r="L772" s="16">
        <v>0</v>
      </c>
      <c r="M772" s="16">
        <v>0</v>
      </c>
      <c r="N772" s="16">
        <v>0</v>
      </c>
      <c r="O772" s="16">
        <v>0</v>
      </c>
      <c r="P772" s="16">
        <v>14</v>
      </c>
    </row>
    <row r="773" spans="1:16" x14ac:dyDescent="0.35">
      <c r="A773" s="16" t="str">
        <f t="shared" si="34"/>
        <v>Professionals</v>
      </c>
      <c r="B773" s="16">
        <v>2</v>
      </c>
      <c r="C773" s="16">
        <v>1</v>
      </c>
      <c r="D773" s="16">
        <v>13</v>
      </c>
      <c r="E773" s="16">
        <v>0</v>
      </c>
      <c r="F773" s="16">
        <v>0</v>
      </c>
      <c r="G773" s="16">
        <v>0</v>
      </c>
      <c r="H773" s="16">
        <v>0</v>
      </c>
      <c r="I773" s="16">
        <v>1</v>
      </c>
      <c r="J773" s="16">
        <v>4</v>
      </c>
      <c r="K773" s="16">
        <v>0</v>
      </c>
      <c r="L773" s="16">
        <v>1</v>
      </c>
      <c r="M773" s="16">
        <v>0</v>
      </c>
      <c r="N773" s="16">
        <v>0</v>
      </c>
      <c r="O773" s="16">
        <v>0</v>
      </c>
      <c r="P773" s="16">
        <v>22</v>
      </c>
    </row>
    <row r="774" spans="1:16" x14ac:dyDescent="0.35">
      <c r="A774" s="16" t="str">
        <f t="shared" si="34"/>
        <v>Technicians</v>
      </c>
      <c r="B774" s="16">
        <v>3</v>
      </c>
      <c r="C774" s="16">
        <v>0</v>
      </c>
      <c r="D774" s="16">
        <v>9</v>
      </c>
      <c r="E774" s="16">
        <v>2</v>
      </c>
      <c r="F774" s="16">
        <v>0</v>
      </c>
      <c r="G774" s="16">
        <v>0</v>
      </c>
      <c r="H774" s="16">
        <v>0</v>
      </c>
      <c r="I774" s="16">
        <v>1</v>
      </c>
      <c r="J774" s="16">
        <v>1</v>
      </c>
      <c r="K774" s="16">
        <v>0</v>
      </c>
      <c r="L774" s="16">
        <v>0</v>
      </c>
      <c r="M774" s="16">
        <v>0</v>
      </c>
      <c r="N774" s="16">
        <v>0</v>
      </c>
      <c r="O774" s="16">
        <v>0</v>
      </c>
      <c r="P774" s="16">
        <v>16</v>
      </c>
    </row>
    <row r="775" spans="1:16" x14ac:dyDescent="0.35">
      <c r="A775" s="16" t="str">
        <f t="shared" si="34"/>
        <v>Sales Workers</v>
      </c>
      <c r="B775" s="16">
        <v>0</v>
      </c>
      <c r="C775" s="16">
        <v>0</v>
      </c>
      <c r="D775" s="16">
        <v>0</v>
      </c>
      <c r="E775" s="16">
        <v>0</v>
      </c>
      <c r="F775" s="16">
        <v>0</v>
      </c>
      <c r="G775" s="16">
        <v>0</v>
      </c>
      <c r="H775" s="16">
        <v>0</v>
      </c>
      <c r="I775" s="16">
        <v>0</v>
      </c>
      <c r="J775" s="16">
        <v>0</v>
      </c>
      <c r="K775" s="16">
        <v>0</v>
      </c>
      <c r="L775" s="16">
        <v>0</v>
      </c>
      <c r="M775" s="16">
        <v>0</v>
      </c>
      <c r="N775" s="16">
        <v>0</v>
      </c>
      <c r="O775" s="16">
        <v>0</v>
      </c>
      <c r="P775" s="16">
        <v>0</v>
      </c>
    </row>
    <row r="776" spans="1:16" x14ac:dyDescent="0.35">
      <c r="A776" s="16" t="str">
        <f t="shared" si="34"/>
        <v>Administrative Support Workers</v>
      </c>
      <c r="B776" s="16">
        <v>0</v>
      </c>
      <c r="C776" s="16">
        <v>2</v>
      </c>
      <c r="D776" s="16">
        <v>0</v>
      </c>
      <c r="E776" s="16">
        <v>0</v>
      </c>
      <c r="F776" s="16">
        <v>0</v>
      </c>
      <c r="G776" s="16">
        <v>0</v>
      </c>
      <c r="H776" s="16">
        <v>0</v>
      </c>
      <c r="I776" s="16">
        <v>0</v>
      </c>
      <c r="J776" s="16">
        <v>0</v>
      </c>
      <c r="K776" s="16">
        <v>0</v>
      </c>
      <c r="L776" s="16">
        <v>0</v>
      </c>
      <c r="M776" s="16">
        <v>0</v>
      </c>
      <c r="N776" s="16">
        <v>0</v>
      </c>
      <c r="O776" s="16">
        <v>0</v>
      </c>
      <c r="P776" s="16">
        <v>2</v>
      </c>
    </row>
    <row r="777" spans="1:16" x14ac:dyDescent="0.35">
      <c r="A777" s="16" t="str">
        <f t="shared" si="34"/>
        <v>Craft Workers</v>
      </c>
      <c r="B777" s="16">
        <v>2</v>
      </c>
      <c r="C777" s="16">
        <v>0</v>
      </c>
      <c r="D777" s="16">
        <v>34</v>
      </c>
      <c r="E777" s="16">
        <v>0</v>
      </c>
      <c r="F777" s="16">
        <v>1</v>
      </c>
      <c r="G777" s="16">
        <v>0</v>
      </c>
      <c r="H777" s="16">
        <v>1</v>
      </c>
      <c r="I777" s="16">
        <v>3</v>
      </c>
      <c r="J777" s="16">
        <v>0</v>
      </c>
      <c r="K777" s="16">
        <v>0</v>
      </c>
      <c r="L777" s="16">
        <v>0</v>
      </c>
      <c r="M777" s="16">
        <v>0</v>
      </c>
      <c r="N777" s="16">
        <v>0</v>
      </c>
      <c r="O777" s="16">
        <v>0</v>
      </c>
      <c r="P777" s="16">
        <v>41</v>
      </c>
    </row>
    <row r="778" spans="1:16" x14ac:dyDescent="0.35">
      <c r="A778" s="16" t="str">
        <f t="shared" si="34"/>
        <v>Operatives</v>
      </c>
      <c r="B778" s="16">
        <v>45</v>
      </c>
      <c r="C778" s="16">
        <v>6</v>
      </c>
      <c r="D778" s="16">
        <v>96</v>
      </c>
      <c r="E778" s="16">
        <v>11</v>
      </c>
      <c r="F778" s="16">
        <v>1</v>
      </c>
      <c r="G778" s="16">
        <v>0</v>
      </c>
      <c r="H778" s="16">
        <v>2</v>
      </c>
      <c r="I778" s="16">
        <v>4</v>
      </c>
      <c r="J778" s="16">
        <v>12</v>
      </c>
      <c r="K778" s="16">
        <v>0</v>
      </c>
      <c r="L778" s="16">
        <v>1</v>
      </c>
      <c r="M778" s="16">
        <v>0</v>
      </c>
      <c r="N778" s="16">
        <v>0</v>
      </c>
      <c r="O778" s="16">
        <v>1</v>
      </c>
      <c r="P778" s="16">
        <v>179</v>
      </c>
    </row>
    <row r="779" spans="1:16" x14ac:dyDescent="0.35">
      <c r="A779" s="16" t="str">
        <f t="shared" si="34"/>
        <v>Laborers &amp; Helpers</v>
      </c>
      <c r="B779" s="16">
        <v>0</v>
      </c>
      <c r="C779" s="16">
        <v>0</v>
      </c>
      <c r="D779" s="16">
        <v>4</v>
      </c>
      <c r="E779" s="16">
        <v>0</v>
      </c>
      <c r="F779" s="16">
        <v>0</v>
      </c>
      <c r="G779" s="16">
        <v>0</v>
      </c>
      <c r="H779" s="16">
        <v>0</v>
      </c>
      <c r="I779" s="16">
        <v>0</v>
      </c>
      <c r="J779" s="16">
        <v>1</v>
      </c>
      <c r="K779" s="16">
        <v>0</v>
      </c>
      <c r="L779" s="16">
        <v>0</v>
      </c>
      <c r="M779" s="16">
        <v>0</v>
      </c>
      <c r="N779" s="16">
        <v>0</v>
      </c>
      <c r="O779" s="16">
        <v>0</v>
      </c>
      <c r="P779" s="16">
        <v>5</v>
      </c>
    </row>
    <row r="780" spans="1:16" x14ac:dyDescent="0.35">
      <c r="A780" s="16" t="str">
        <f t="shared" si="34"/>
        <v>Service Workers</v>
      </c>
      <c r="B780" s="16">
        <v>0</v>
      </c>
      <c r="C780" s="16">
        <v>0</v>
      </c>
      <c r="D780" s="16">
        <v>0</v>
      </c>
      <c r="E780" s="16">
        <v>0</v>
      </c>
      <c r="F780" s="16">
        <v>0</v>
      </c>
      <c r="G780" s="16">
        <v>0</v>
      </c>
      <c r="H780" s="16">
        <v>0</v>
      </c>
      <c r="I780" s="16">
        <v>0</v>
      </c>
      <c r="J780" s="16">
        <v>0</v>
      </c>
      <c r="K780" s="16">
        <v>0</v>
      </c>
      <c r="L780" s="16">
        <v>0</v>
      </c>
      <c r="M780" s="16">
        <v>0</v>
      </c>
      <c r="N780" s="16">
        <v>0</v>
      </c>
      <c r="O780" s="16">
        <v>0</v>
      </c>
      <c r="P780" s="16">
        <v>0</v>
      </c>
    </row>
    <row r="781" spans="1:16" x14ac:dyDescent="0.35">
      <c r="A781" s="405" t="str">
        <f t="shared" si="34"/>
        <v>2022 Total</v>
      </c>
      <c r="B781" s="405">
        <v>52</v>
      </c>
      <c r="C781" s="405">
        <v>10</v>
      </c>
      <c r="D781" s="405">
        <v>168</v>
      </c>
      <c r="E781" s="405">
        <v>13</v>
      </c>
      <c r="F781" s="405">
        <v>2</v>
      </c>
      <c r="G781" s="405">
        <v>0</v>
      </c>
      <c r="H781" s="405">
        <v>3</v>
      </c>
      <c r="I781" s="405">
        <v>9</v>
      </c>
      <c r="J781" s="405">
        <v>19</v>
      </c>
      <c r="K781" s="405">
        <v>0</v>
      </c>
      <c r="L781" s="405">
        <v>2</v>
      </c>
      <c r="M781" s="405">
        <v>0</v>
      </c>
      <c r="N781" s="405">
        <v>0</v>
      </c>
      <c r="O781" s="405">
        <v>1</v>
      </c>
      <c r="P781" s="405">
        <v>279</v>
      </c>
    </row>
    <row r="782" spans="1:16" x14ac:dyDescent="0.35">
      <c r="A782" s="406" t="str">
        <f t="shared" si="34"/>
        <v>2021 Total</v>
      </c>
      <c r="B782" s="413"/>
      <c r="C782" s="413"/>
      <c r="D782" s="413"/>
      <c r="E782" s="413"/>
      <c r="F782" s="413"/>
      <c r="G782" s="413"/>
      <c r="H782" s="413"/>
      <c r="I782" s="413"/>
      <c r="J782" s="413"/>
      <c r="K782" s="413"/>
      <c r="L782" s="413"/>
      <c r="M782" s="413"/>
      <c r="N782" s="413"/>
      <c r="O782" s="413"/>
      <c r="P782" s="414"/>
    </row>
    <row r="783" spans="1:16" x14ac:dyDescent="0.35">
      <c r="A783" s="412" t="s">
        <v>278</v>
      </c>
      <c r="B783" s="407"/>
      <c r="C783" s="407"/>
      <c r="D783" s="407"/>
      <c r="E783" s="407"/>
      <c r="F783" s="407"/>
      <c r="G783" s="407"/>
      <c r="H783" s="407"/>
      <c r="I783" s="407"/>
      <c r="J783" s="407"/>
      <c r="K783" s="407"/>
      <c r="L783" s="407"/>
      <c r="M783" s="407"/>
      <c r="N783" s="407"/>
      <c r="O783" s="407"/>
      <c r="P783" s="408"/>
    </row>
    <row r="784" spans="1:16" x14ac:dyDescent="0.35">
      <c r="A784" s="400" t="s">
        <v>303</v>
      </c>
      <c r="B784" s="409"/>
      <c r="C784" s="409"/>
      <c r="D784" s="409"/>
      <c r="E784" s="409"/>
      <c r="F784" s="409"/>
      <c r="G784" s="409"/>
      <c r="H784" s="409"/>
      <c r="I784" s="409"/>
      <c r="J784" s="409"/>
      <c r="K784" s="409"/>
      <c r="L784" s="409"/>
      <c r="M784" s="409"/>
      <c r="N784" s="409"/>
      <c r="O784" s="409"/>
      <c r="P784" s="410"/>
    </row>
    <row r="785" spans="1:16" x14ac:dyDescent="0.35">
      <c r="A785" s="16" t="str">
        <f>A561</f>
        <v>Executive/Sr Officials &amp; Mgrs</v>
      </c>
      <c r="B785" s="16">
        <v>0</v>
      </c>
      <c r="C785" s="16">
        <v>0</v>
      </c>
      <c r="D785" s="16">
        <v>1</v>
      </c>
      <c r="E785" s="16">
        <v>0</v>
      </c>
      <c r="F785" s="16">
        <v>0</v>
      </c>
      <c r="G785" s="16">
        <v>0</v>
      </c>
      <c r="H785" s="16">
        <v>0</v>
      </c>
      <c r="I785" s="16">
        <v>0</v>
      </c>
      <c r="J785" s="16">
        <v>0</v>
      </c>
      <c r="K785" s="16">
        <v>0</v>
      </c>
      <c r="L785" s="16">
        <v>0</v>
      </c>
      <c r="M785" s="16">
        <v>0</v>
      </c>
      <c r="N785" s="16">
        <v>0</v>
      </c>
      <c r="O785" s="16">
        <v>0</v>
      </c>
      <c r="P785" s="326">
        <f t="shared" ref="P785:P796" si="35">SUM(B785:O785)</f>
        <v>1</v>
      </c>
    </row>
    <row r="786" spans="1:16" x14ac:dyDescent="0.35">
      <c r="A786" s="16" t="str">
        <f t="shared" ref="A786:A796" si="36">A562</f>
        <v>First/Mid-Level Officials &amp; Mgrs</v>
      </c>
      <c r="B786" s="16">
        <v>0</v>
      </c>
      <c r="C786" s="16">
        <v>0</v>
      </c>
      <c r="D786" s="16">
        <v>13</v>
      </c>
      <c r="E786" s="16">
        <v>0</v>
      </c>
      <c r="F786" s="16">
        <v>0</v>
      </c>
      <c r="G786" s="16">
        <v>0</v>
      </c>
      <c r="H786" s="16">
        <v>0</v>
      </c>
      <c r="I786" s="16">
        <v>0</v>
      </c>
      <c r="J786" s="16">
        <v>9</v>
      </c>
      <c r="K786" s="16">
        <v>1</v>
      </c>
      <c r="L786" s="16">
        <v>0</v>
      </c>
      <c r="M786" s="16">
        <v>0</v>
      </c>
      <c r="N786" s="16">
        <v>0</v>
      </c>
      <c r="O786" s="16">
        <v>0</v>
      </c>
      <c r="P786" s="326">
        <f t="shared" si="35"/>
        <v>23</v>
      </c>
    </row>
    <row r="787" spans="1:16" x14ac:dyDescent="0.35">
      <c r="A787" s="16" t="str">
        <f t="shared" si="36"/>
        <v>Professionals</v>
      </c>
      <c r="B787" s="16">
        <v>3</v>
      </c>
      <c r="C787" s="16">
        <v>0</v>
      </c>
      <c r="D787" s="16">
        <v>21</v>
      </c>
      <c r="E787" s="16">
        <v>1</v>
      </c>
      <c r="F787" s="16">
        <v>1</v>
      </c>
      <c r="G787" s="16">
        <v>0</v>
      </c>
      <c r="H787" s="16">
        <v>1</v>
      </c>
      <c r="I787" s="16">
        <v>0</v>
      </c>
      <c r="J787" s="16">
        <v>7</v>
      </c>
      <c r="K787" s="16">
        <v>0</v>
      </c>
      <c r="L787" s="16">
        <v>0</v>
      </c>
      <c r="M787" s="16">
        <v>0</v>
      </c>
      <c r="N787" s="16">
        <v>0</v>
      </c>
      <c r="O787" s="16">
        <v>0</v>
      </c>
      <c r="P787" s="326">
        <f t="shared" si="35"/>
        <v>34</v>
      </c>
    </row>
    <row r="788" spans="1:16" x14ac:dyDescent="0.35">
      <c r="A788" s="16" t="str">
        <f t="shared" si="36"/>
        <v>Technicians</v>
      </c>
      <c r="B788" s="16">
        <v>3</v>
      </c>
      <c r="C788" s="16">
        <v>0</v>
      </c>
      <c r="D788" s="16">
        <v>10</v>
      </c>
      <c r="E788" s="16">
        <v>0</v>
      </c>
      <c r="F788" s="16">
        <v>0</v>
      </c>
      <c r="G788" s="16">
        <v>0</v>
      </c>
      <c r="H788" s="16">
        <v>0</v>
      </c>
      <c r="I788" s="16">
        <v>0</v>
      </c>
      <c r="J788" s="16">
        <v>0</v>
      </c>
      <c r="K788" s="16">
        <v>0</v>
      </c>
      <c r="L788" s="16">
        <v>0</v>
      </c>
      <c r="M788" s="16">
        <v>0</v>
      </c>
      <c r="N788" s="16">
        <v>0</v>
      </c>
      <c r="O788" s="16">
        <v>0</v>
      </c>
      <c r="P788" s="326">
        <f t="shared" si="35"/>
        <v>13</v>
      </c>
    </row>
    <row r="789" spans="1:16" x14ac:dyDescent="0.35">
      <c r="A789" s="16" t="str">
        <f t="shared" si="36"/>
        <v>Sales Workers</v>
      </c>
      <c r="B789" s="16">
        <v>0</v>
      </c>
      <c r="C789" s="16">
        <v>0</v>
      </c>
      <c r="D789" s="16">
        <v>1</v>
      </c>
      <c r="E789" s="16">
        <v>0</v>
      </c>
      <c r="F789" s="16">
        <v>0</v>
      </c>
      <c r="G789" s="16">
        <v>0</v>
      </c>
      <c r="H789" s="16">
        <v>0</v>
      </c>
      <c r="I789" s="16">
        <v>0</v>
      </c>
      <c r="J789" s="16">
        <v>1</v>
      </c>
      <c r="K789" s="16">
        <v>0</v>
      </c>
      <c r="L789" s="16">
        <v>0</v>
      </c>
      <c r="M789" s="16">
        <v>0</v>
      </c>
      <c r="N789" s="16">
        <v>0</v>
      </c>
      <c r="O789" s="16">
        <v>0</v>
      </c>
      <c r="P789" s="326">
        <f t="shared" si="35"/>
        <v>2</v>
      </c>
    </row>
    <row r="790" spans="1:16" x14ac:dyDescent="0.35">
      <c r="A790" s="16" t="str">
        <f t="shared" si="36"/>
        <v>Administrative Support Workers</v>
      </c>
      <c r="B790" s="16">
        <v>0</v>
      </c>
      <c r="C790" s="16">
        <v>0</v>
      </c>
      <c r="D790" s="16">
        <v>0</v>
      </c>
      <c r="E790" s="16">
        <v>0</v>
      </c>
      <c r="F790" s="16">
        <v>0</v>
      </c>
      <c r="G790" s="16">
        <v>0</v>
      </c>
      <c r="H790" s="16">
        <v>0</v>
      </c>
      <c r="I790" s="16">
        <v>0</v>
      </c>
      <c r="J790" s="16">
        <v>7</v>
      </c>
      <c r="K790" s="16">
        <v>0</v>
      </c>
      <c r="L790" s="16">
        <v>0</v>
      </c>
      <c r="M790" s="16">
        <v>0</v>
      </c>
      <c r="N790" s="16">
        <v>1</v>
      </c>
      <c r="O790" s="16">
        <v>0</v>
      </c>
      <c r="P790" s="326">
        <f t="shared" si="35"/>
        <v>8</v>
      </c>
    </row>
    <row r="791" spans="1:16" x14ac:dyDescent="0.35">
      <c r="A791" s="16" t="str">
        <f t="shared" si="36"/>
        <v>Craft Workers</v>
      </c>
      <c r="B791" s="16">
        <v>1</v>
      </c>
      <c r="C791" s="16">
        <v>0</v>
      </c>
      <c r="D791" s="16">
        <v>13</v>
      </c>
      <c r="E791" s="16">
        <v>0</v>
      </c>
      <c r="F791" s="16">
        <v>0</v>
      </c>
      <c r="G791" s="16">
        <v>0</v>
      </c>
      <c r="H791" s="16">
        <v>0</v>
      </c>
      <c r="I791" s="16">
        <v>0</v>
      </c>
      <c r="J791" s="16">
        <v>0</v>
      </c>
      <c r="K791" s="16">
        <v>0</v>
      </c>
      <c r="L791" s="16">
        <v>0</v>
      </c>
      <c r="M791" s="16">
        <v>0</v>
      </c>
      <c r="N791" s="16">
        <v>0</v>
      </c>
      <c r="O791" s="16">
        <v>0</v>
      </c>
      <c r="P791" s="326">
        <f t="shared" si="35"/>
        <v>14</v>
      </c>
    </row>
    <row r="792" spans="1:16" x14ac:dyDescent="0.35">
      <c r="A792" s="16" t="str">
        <f t="shared" si="36"/>
        <v>Operatives</v>
      </c>
      <c r="B792" s="16">
        <v>4</v>
      </c>
      <c r="C792" s="16">
        <v>1</v>
      </c>
      <c r="D792" s="16">
        <v>39</v>
      </c>
      <c r="E792" s="16">
        <v>0</v>
      </c>
      <c r="F792" s="16">
        <v>2</v>
      </c>
      <c r="G792" s="16">
        <v>0</v>
      </c>
      <c r="H792" s="16">
        <v>1</v>
      </c>
      <c r="I792" s="16">
        <v>0</v>
      </c>
      <c r="J792" s="16">
        <v>2</v>
      </c>
      <c r="K792" s="16">
        <v>0</v>
      </c>
      <c r="L792" s="16">
        <v>0</v>
      </c>
      <c r="M792" s="16">
        <v>1</v>
      </c>
      <c r="N792" s="16">
        <v>0</v>
      </c>
      <c r="O792" s="16">
        <v>0</v>
      </c>
      <c r="P792" s="326">
        <f t="shared" si="35"/>
        <v>50</v>
      </c>
    </row>
    <row r="793" spans="1:16" x14ac:dyDescent="0.35">
      <c r="A793" s="16" t="str">
        <f t="shared" si="36"/>
        <v>Laborers &amp; Helpers</v>
      </c>
      <c r="B793" s="16">
        <v>1</v>
      </c>
      <c r="C793" s="16">
        <v>0</v>
      </c>
      <c r="D793" s="16">
        <v>0</v>
      </c>
      <c r="E793" s="16">
        <v>1</v>
      </c>
      <c r="F793" s="16">
        <v>0</v>
      </c>
      <c r="G793" s="16">
        <v>0</v>
      </c>
      <c r="H793" s="16">
        <v>0</v>
      </c>
      <c r="I793" s="16">
        <v>0</v>
      </c>
      <c r="J793" s="16">
        <v>0</v>
      </c>
      <c r="K793" s="16">
        <v>0</v>
      </c>
      <c r="L793" s="16">
        <v>0</v>
      </c>
      <c r="M793" s="16">
        <v>0</v>
      </c>
      <c r="N793" s="16">
        <v>0</v>
      </c>
      <c r="O793" s="16">
        <v>0</v>
      </c>
      <c r="P793" s="326">
        <f t="shared" si="35"/>
        <v>2</v>
      </c>
    </row>
    <row r="794" spans="1:16" x14ac:dyDescent="0.35">
      <c r="A794" s="16" t="str">
        <f t="shared" si="36"/>
        <v>Service Workers</v>
      </c>
      <c r="B794" s="16">
        <v>0</v>
      </c>
      <c r="C794" s="16">
        <v>0</v>
      </c>
      <c r="D794" s="16">
        <v>0</v>
      </c>
      <c r="E794" s="16">
        <v>0</v>
      </c>
      <c r="F794" s="16">
        <v>0</v>
      </c>
      <c r="G794" s="16">
        <v>0</v>
      </c>
      <c r="H794" s="16">
        <v>0</v>
      </c>
      <c r="I794" s="16">
        <v>0</v>
      </c>
      <c r="J794" s="16">
        <v>0</v>
      </c>
      <c r="K794" s="16">
        <v>0</v>
      </c>
      <c r="L794" s="16">
        <v>0</v>
      </c>
      <c r="M794" s="16">
        <v>0</v>
      </c>
      <c r="N794" s="16">
        <v>0</v>
      </c>
      <c r="O794" s="16">
        <v>0</v>
      </c>
      <c r="P794" s="326">
        <f t="shared" si="35"/>
        <v>0</v>
      </c>
    </row>
    <row r="795" spans="1:16" x14ac:dyDescent="0.35">
      <c r="A795" s="405" t="str">
        <f t="shared" si="36"/>
        <v>2022 Total</v>
      </c>
      <c r="B795" s="405">
        <v>12</v>
      </c>
      <c r="C795" s="405">
        <v>1</v>
      </c>
      <c r="D795" s="405">
        <v>98</v>
      </c>
      <c r="E795" s="405">
        <v>2</v>
      </c>
      <c r="F795" s="405">
        <v>3</v>
      </c>
      <c r="G795" s="405">
        <v>0</v>
      </c>
      <c r="H795" s="405">
        <v>2</v>
      </c>
      <c r="I795" s="405">
        <v>0</v>
      </c>
      <c r="J795" s="405">
        <v>26</v>
      </c>
      <c r="K795" s="405">
        <v>1</v>
      </c>
      <c r="L795" s="405">
        <v>0</v>
      </c>
      <c r="M795" s="405">
        <v>1</v>
      </c>
      <c r="N795" s="405">
        <v>1</v>
      </c>
      <c r="O795" s="405">
        <v>0</v>
      </c>
      <c r="P795" s="405">
        <f t="shared" si="35"/>
        <v>147</v>
      </c>
    </row>
    <row r="796" spans="1:16" x14ac:dyDescent="0.35">
      <c r="A796" s="406" t="str">
        <f t="shared" si="36"/>
        <v>2021 Total</v>
      </c>
      <c r="B796" s="413">
        <v>13</v>
      </c>
      <c r="C796" s="413">
        <v>3</v>
      </c>
      <c r="D796" s="413">
        <v>98</v>
      </c>
      <c r="E796" s="413">
        <v>2</v>
      </c>
      <c r="F796" s="413">
        <v>3</v>
      </c>
      <c r="G796" s="413">
        <v>0</v>
      </c>
      <c r="H796" s="413">
        <v>2</v>
      </c>
      <c r="I796" s="413">
        <v>2</v>
      </c>
      <c r="J796" s="413">
        <v>24</v>
      </c>
      <c r="K796" s="413">
        <v>1</v>
      </c>
      <c r="L796" s="413">
        <v>1</v>
      </c>
      <c r="M796" s="413">
        <v>0</v>
      </c>
      <c r="N796" s="413">
        <v>1</v>
      </c>
      <c r="O796" s="413">
        <v>0</v>
      </c>
      <c r="P796" s="326">
        <f t="shared" si="35"/>
        <v>150</v>
      </c>
    </row>
    <row r="797" spans="1:16" x14ac:dyDescent="0.35">
      <c r="A797" s="412" t="s">
        <v>278</v>
      </c>
      <c r="B797" s="407"/>
      <c r="C797" s="407"/>
      <c r="D797" s="407"/>
      <c r="E797" s="407"/>
      <c r="F797" s="407"/>
      <c r="G797" s="407"/>
      <c r="H797" s="407"/>
      <c r="I797" s="407"/>
      <c r="J797" s="407"/>
      <c r="K797" s="407"/>
      <c r="L797" s="407"/>
      <c r="M797" s="407"/>
      <c r="N797" s="407"/>
      <c r="O797" s="407"/>
      <c r="P797" s="408"/>
    </row>
    <row r="798" spans="1:16" x14ac:dyDescent="0.35">
      <c r="A798" s="400" t="s">
        <v>304</v>
      </c>
      <c r="B798" s="409"/>
      <c r="C798" s="409"/>
      <c r="D798" s="409"/>
      <c r="E798" s="409"/>
      <c r="F798" s="409"/>
      <c r="G798" s="409"/>
      <c r="H798" s="409"/>
      <c r="I798" s="409"/>
      <c r="J798" s="409"/>
      <c r="K798" s="409"/>
      <c r="L798" s="409"/>
      <c r="M798" s="409"/>
      <c r="N798" s="409"/>
      <c r="O798" s="409"/>
      <c r="P798" s="410"/>
    </row>
    <row r="799" spans="1:16" x14ac:dyDescent="0.35">
      <c r="A799" s="16" t="str">
        <f>A575</f>
        <v>Executive/Sr Officials &amp; Mgrs</v>
      </c>
      <c r="B799" s="16">
        <v>0</v>
      </c>
      <c r="C799" s="16">
        <v>0</v>
      </c>
      <c r="D799" s="16">
        <v>4</v>
      </c>
      <c r="E799" s="16">
        <v>0</v>
      </c>
      <c r="F799" s="16">
        <v>0</v>
      </c>
      <c r="G799" s="16">
        <v>0</v>
      </c>
      <c r="H799" s="16">
        <v>0</v>
      </c>
      <c r="I799" s="16">
        <v>0</v>
      </c>
      <c r="J799" s="16">
        <v>0</v>
      </c>
      <c r="K799" s="16">
        <v>0</v>
      </c>
      <c r="L799" s="16">
        <v>0</v>
      </c>
      <c r="M799" s="16">
        <v>0</v>
      </c>
      <c r="N799" s="16">
        <v>0</v>
      </c>
      <c r="O799" s="16">
        <v>0</v>
      </c>
      <c r="P799" s="326">
        <f t="shared" ref="P799:P809" si="37">SUM(B799:O799)</f>
        <v>4</v>
      </c>
    </row>
    <row r="800" spans="1:16" x14ac:dyDescent="0.35">
      <c r="A800" s="16" t="str">
        <f t="shared" ref="A800:A810" si="38">A576</f>
        <v>First/Mid-Level Officials &amp; Mgrs</v>
      </c>
      <c r="B800" s="16">
        <v>0</v>
      </c>
      <c r="C800" s="16">
        <v>0</v>
      </c>
      <c r="D800" s="16">
        <v>9</v>
      </c>
      <c r="E800" s="16">
        <v>0</v>
      </c>
      <c r="F800" s="16">
        <v>0</v>
      </c>
      <c r="G800" s="16">
        <v>0</v>
      </c>
      <c r="H800" s="16">
        <v>0</v>
      </c>
      <c r="I800" s="16">
        <v>0</v>
      </c>
      <c r="J800" s="16">
        <v>3</v>
      </c>
      <c r="K800" s="16">
        <v>0</v>
      </c>
      <c r="L800" s="16">
        <v>0</v>
      </c>
      <c r="M800" s="16">
        <v>0</v>
      </c>
      <c r="N800" s="16">
        <v>0</v>
      </c>
      <c r="O800" s="16">
        <v>0</v>
      </c>
      <c r="P800" s="326">
        <f t="shared" si="37"/>
        <v>12</v>
      </c>
    </row>
    <row r="801" spans="1:16" x14ac:dyDescent="0.35">
      <c r="A801" s="16" t="str">
        <f t="shared" si="38"/>
        <v>Professionals</v>
      </c>
      <c r="B801" s="16">
        <v>0</v>
      </c>
      <c r="C801" s="16">
        <v>0</v>
      </c>
      <c r="D801" s="16">
        <v>3</v>
      </c>
      <c r="E801" s="16">
        <v>0</v>
      </c>
      <c r="F801" s="16">
        <v>0</v>
      </c>
      <c r="G801" s="16">
        <v>0</v>
      </c>
      <c r="H801" s="16">
        <v>0</v>
      </c>
      <c r="I801" s="16">
        <v>0</v>
      </c>
      <c r="J801" s="16">
        <v>1</v>
      </c>
      <c r="K801" s="16">
        <v>0</v>
      </c>
      <c r="L801" s="16">
        <v>0</v>
      </c>
      <c r="M801" s="16">
        <v>0</v>
      </c>
      <c r="N801" s="16">
        <v>0</v>
      </c>
      <c r="O801" s="16">
        <v>0</v>
      </c>
      <c r="P801" s="326">
        <f t="shared" si="37"/>
        <v>4</v>
      </c>
    </row>
    <row r="802" spans="1:16" x14ac:dyDescent="0.35">
      <c r="A802" s="16" t="str">
        <f t="shared" si="38"/>
        <v>Technicians</v>
      </c>
      <c r="B802" s="16">
        <v>0</v>
      </c>
      <c r="C802" s="16">
        <v>0</v>
      </c>
      <c r="D802" s="16">
        <v>3</v>
      </c>
      <c r="E802" s="16">
        <v>0</v>
      </c>
      <c r="F802" s="16">
        <v>0</v>
      </c>
      <c r="G802" s="16">
        <v>0</v>
      </c>
      <c r="H802" s="16">
        <v>0</v>
      </c>
      <c r="I802" s="16">
        <v>0</v>
      </c>
      <c r="J802" s="16">
        <v>1</v>
      </c>
      <c r="K802" s="16">
        <v>0</v>
      </c>
      <c r="L802" s="16">
        <v>0</v>
      </c>
      <c r="M802" s="16">
        <v>0</v>
      </c>
      <c r="N802" s="16">
        <v>0</v>
      </c>
      <c r="O802" s="16">
        <v>0</v>
      </c>
      <c r="P802" s="326">
        <f t="shared" si="37"/>
        <v>4</v>
      </c>
    </row>
    <row r="803" spans="1:16" x14ac:dyDescent="0.35">
      <c r="A803" s="16" t="str">
        <f t="shared" si="38"/>
        <v>Sales Workers</v>
      </c>
      <c r="B803" s="16">
        <v>2</v>
      </c>
      <c r="C803" s="16">
        <v>1</v>
      </c>
      <c r="D803" s="16">
        <v>12</v>
      </c>
      <c r="E803" s="16">
        <v>0</v>
      </c>
      <c r="F803" s="16">
        <v>0</v>
      </c>
      <c r="G803" s="16">
        <v>0</v>
      </c>
      <c r="H803" s="16">
        <v>1</v>
      </c>
      <c r="I803" s="16">
        <v>0</v>
      </c>
      <c r="J803" s="16">
        <v>4</v>
      </c>
      <c r="K803" s="16">
        <v>0</v>
      </c>
      <c r="L803" s="16">
        <v>0</v>
      </c>
      <c r="M803" s="16">
        <v>0</v>
      </c>
      <c r="N803" s="16">
        <v>0</v>
      </c>
      <c r="O803" s="16">
        <v>0</v>
      </c>
      <c r="P803" s="326">
        <f t="shared" si="37"/>
        <v>20</v>
      </c>
    </row>
    <row r="804" spans="1:16" x14ac:dyDescent="0.35">
      <c r="A804" s="16" t="str">
        <f t="shared" si="38"/>
        <v>Administrative Support Workers</v>
      </c>
      <c r="B804" s="16">
        <v>0</v>
      </c>
      <c r="C804" s="16">
        <v>0</v>
      </c>
      <c r="D804" s="16">
        <v>0</v>
      </c>
      <c r="E804" s="16">
        <v>0</v>
      </c>
      <c r="F804" s="16">
        <v>0</v>
      </c>
      <c r="G804" s="16">
        <v>0</v>
      </c>
      <c r="H804" s="16">
        <v>0</v>
      </c>
      <c r="I804" s="16">
        <v>1</v>
      </c>
      <c r="J804" s="16">
        <v>2</v>
      </c>
      <c r="K804" s="16">
        <v>0</v>
      </c>
      <c r="L804" s="16">
        <v>0</v>
      </c>
      <c r="M804" s="16">
        <v>0</v>
      </c>
      <c r="N804" s="16">
        <v>0</v>
      </c>
      <c r="O804" s="16">
        <v>0</v>
      </c>
      <c r="P804" s="326">
        <f t="shared" si="37"/>
        <v>3</v>
      </c>
    </row>
    <row r="805" spans="1:16" x14ac:dyDescent="0.35">
      <c r="A805" s="16" t="str">
        <f t="shared" si="38"/>
        <v>Craft Workers</v>
      </c>
      <c r="B805" s="16">
        <v>1</v>
      </c>
      <c r="C805" s="16">
        <v>0</v>
      </c>
      <c r="D805" s="16">
        <v>8</v>
      </c>
      <c r="E805" s="16">
        <v>0</v>
      </c>
      <c r="F805" s="16">
        <v>0</v>
      </c>
      <c r="G805" s="16">
        <v>1</v>
      </c>
      <c r="H805" s="16">
        <v>0</v>
      </c>
      <c r="I805" s="16">
        <v>0</v>
      </c>
      <c r="J805" s="16">
        <v>0</v>
      </c>
      <c r="K805" s="16">
        <v>0</v>
      </c>
      <c r="L805" s="16">
        <v>0</v>
      </c>
      <c r="M805" s="16">
        <v>0</v>
      </c>
      <c r="N805" s="16">
        <v>0</v>
      </c>
      <c r="O805" s="16">
        <v>0</v>
      </c>
      <c r="P805" s="326">
        <f t="shared" si="37"/>
        <v>10</v>
      </c>
    </row>
    <row r="806" spans="1:16" x14ac:dyDescent="0.35">
      <c r="A806" s="16" t="str">
        <f t="shared" si="38"/>
        <v>Operatives</v>
      </c>
      <c r="B806" s="16">
        <v>3</v>
      </c>
      <c r="C806" s="16">
        <v>0</v>
      </c>
      <c r="D806" s="16">
        <v>10</v>
      </c>
      <c r="E806" s="16">
        <v>0</v>
      </c>
      <c r="F806" s="16">
        <v>0</v>
      </c>
      <c r="G806" s="16">
        <v>0</v>
      </c>
      <c r="H806" s="16">
        <v>0</v>
      </c>
      <c r="I806" s="16">
        <v>0</v>
      </c>
      <c r="J806" s="16">
        <v>0</v>
      </c>
      <c r="K806" s="16">
        <v>0</v>
      </c>
      <c r="L806" s="16">
        <v>0</v>
      </c>
      <c r="M806" s="16">
        <v>0</v>
      </c>
      <c r="N806" s="16">
        <v>0</v>
      </c>
      <c r="O806" s="16">
        <v>0</v>
      </c>
      <c r="P806" s="326">
        <f t="shared" si="37"/>
        <v>13</v>
      </c>
    </row>
    <row r="807" spans="1:16" x14ac:dyDescent="0.35">
      <c r="A807" s="16" t="str">
        <f t="shared" si="38"/>
        <v>Laborers &amp; Helpers</v>
      </c>
      <c r="B807" s="16">
        <v>2</v>
      </c>
      <c r="C807" s="16">
        <v>0</v>
      </c>
      <c r="D807" s="16">
        <v>10</v>
      </c>
      <c r="E807" s="16">
        <v>0</v>
      </c>
      <c r="F807" s="16">
        <v>0</v>
      </c>
      <c r="G807" s="16">
        <v>0</v>
      </c>
      <c r="H807" s="16">
        <v>0</v>
      </c>
      <c r="I807" s="16">
        <v>0</v>
      </c>
      <c r="J807" s="16">
        <v>0</v>
      </c>
      <c r="K807" s="16">
        <v>0</v>
      </c>
      <c r="L807" s="16">
        <v>0</v>
      </c>
      <c r="M807" s="16">
        <v>0</v>
      </c>
      <c r="N807" s="16">
        <v>0</v>
      </c>
      <c r="O807" s="16">
        <v>0</v>
      </c>
      <c r="P807" s="326">
        <f t="shared" si="37"/>
        <v>12</v>
      </c>
    </row>
    <row r="808" spans="1:16" x14ac:dyDescent="0.35">
      <c r="A808" s="16" t="str">
        <f t="shared" si="38"/>
        <v>Service Workers</v>
      </c>
      <c r="B808" s="16">
        <v>5</v>
      </c>
      <c r="C808" s="16">
        <v>1</v>
      </c>
      <c r="D808" s="16">
        <v>49</v>
      </c>
      <c r="E808" s="16">
        <v>1</v>
      </c>
      <c r="F808" s="16">
        <v>1</v>
      </c>
      <c r="G808" s="16">
        <v>2</v>
      </c>
      <c r="H808" s="16">
        <v>1</v>
      </c>
      <c r="I808" s="16">
        <v>4</v>
      </c>
      <c r="J808" s="16">
        <v>30</v>
      </c>
      <c r="K808" s="16">
        <v>0</v>
      </c>
      <c r="L808" s="16">
        <v>0</v>
      </c>
      <c r="M808" s="16">
        <v>0</v>
      </c>
      <c r="N808" s="16">
        <v>0</v>
      </c>
      <c r="O808" s="16">
        <v>1</v>
      </c>
      <c r="P808" s="326">
        <f t="shared" si="37"/>
        <v>95</v>
      </c>
    </row>
    <row r="809" spans="1:16" x14ac:dyDescent="0.35">
      <c r="A809" s="405" t="str">
        <f t="shared" si="38"/>
        <v>2022 Total</v>
      </c>
      <c r="B809" s="405">
        <v>13</v>
      </c>
      <c r="C809" s="405">
        <v>2</v>
      </c>
      <c r="D809" s="405">
        <v>108</v>
      </c>
      <c r="E809" s="405">
        <v>1</v>
      </c>
      <c r="F809" s="405">
        <v>1</v>
      </c>
      <c r="G809" s="405">
        <v>3</v>
      </c>
      <c r="H809" s="405">
        <v>2</v>
      </c>
      <c r="I809" s="405">
        <v>5</v>
      </c>
      <c r="J809" s="405">
        <v>41</v>
      </c>
      <c r="K809" s="405">
        <v>0</v>
      </c>
      <c r="L809" s="405">
        <v>0</v>
      </c>
      <c r="M809" s="405">
        <v>0</v>
      </c>
      <c r="N809" s="405">
        <v>0</v>
      </c>
      <c r="O809" s="405">
        <v>1</v>
      </c>
      <c r="P809" s="405">
        <f t="shared" si="37"/>
        <v>177</v>
      </c>
    </row>
    <row r="810" spans="1:16" x14ac:dyDescent="0.35">
      <c r="A810" s="406" t="str">
        <f t="shared" si="38"/>
        <v>2021 Total</v>
      </c>
      <c r="B810" s="413"/>
      <c r="C810" s="413"/>
      <c r="D810" s="413"/>
      <c r="E810" s="413"/>
      <c r="F810" s="413"/>
      <c r="G810" s="413"/>
      <c r="H810" s="413"/>
      <c r="I810" s="413"/>
      <c r="J810" s="413"/>
      <c r="K810" s="413"/>
      <c r="L810" s="413"/>
      <c r="M810" s="413"/>
      <c r="N810" s="413"/>
      <c r="O810" s="413"/>
      <c r="P810" s="414"/>
    </row>
    <row r="811" spans="1:16" x14ac:dyDescent="0.35">
      <c r="A811" s="415"/>
    </row>
    <row r="813" spans="1:16" ht="20.149999999999999" customHeight="1" x14ac:dyDescent="0.45">
      <c r="A813" s="450" t="s">
        <v>229</v>
      </c>
      <c r="B813" s="450"/>
      <c r="C813" s="450"/>
      <c r="D813" s="450"/>
      <c r="E813" s="450"/>
      <c r="F813" s="450"/>
      <c r="G813" s="450"/>
      <c r="H813" s="450"/>
      <c r="I813" s="450"/>
      <c r="J813" s="450"/>
      <c r="K813" s="450"/>
      <c r="L813" s="450"/>
      <c r="M813" s="450"/>
      <c r="N813" s="450"/>
      <c r="O813" s="450"/>
      <c r="P813" s="450"/>
    </row>
    <row r="814" spans="1:16" ht="20.149999999999999" customHeight="1" x14ac:dyDescent="0.45">
      <c r="A814" s="450" t="s">
        <v>305</v>
      </c>
      <c r="B814" s="450"/>
      <c r="C814" s="450"/>
      <c r="D814" s="450"/>
      <c r="E814" s="450"/>
      <c r="F814" s="450"/>
      <c r="G814" s="450"/>
      <c r="H814" s="450"/>
      <c r="I814" s="450"/>
      <c r="J814" s="450"/>
      <c r="K814" s="450"/>
      <c r="L814" s="450"/>
      <c r="M814" s="450"/>
      <c r="N814" s="450"/>
      <c r="O814" s="450"/>
      <c r="P814" s="450"/>
    </row>
    <row r="815" spans="1:16" ht="20.149999999999999" customHeight="1" x14ac:dyDescent="0.45">
      <c r="A815" s="392" t="s">
        <v>306</v>
      </c>
      <c r="B815" s="383"/>
      <c r="C815" s="383"/>
      <c r="D815" s="383"/>
      <c r="E815" s="383"/>
      <c r="F815" s="383"/>
      <c r="G815" s="383"/>
      <c r="H815" s="383"/>
      <c r="I815" s="383"/>
      <c r="J815" s="383"/>
      <c r="K815" s="383"/>
      <c r="L815" s="383"/>
      <c r="M815" s="383"/>
      <c r="N815" s="383"/>
      <c r="O815" s="383"/>
      <c r="P815" s="383"/>
    </row>
    <row r="816" spans="1:16" x14ac:dyDescent="0.35">
      <c r="A816" s="451" t="s">
        <v>232</v>
      </c>
      <c r="B816" s="448" t="s">
        <v>233</v>
      </c>
      <c r="C816" s="448"/>
      <c r="D816" s="448" t="s">
        <v>234</v>
      </c>
      <c r="E816" s="448"/>
      <c r="F816" s="448"/>
      <c r="G816" s="448"/>
      <c r="H816" s="448"/>
      <c r="I816" s="448"/>
      <c r="J816" s="448"/>
      <c r="K816" s="448"/>
      <c r="L816" s="448"/>
      <c r="M816" s="448"/>
      <c r="N816" s="448"/>
      <c r="O816" s="448"/>
      <c r="P816" s="451" t="s">
        <v>307</v>
      </c>
    </row>
    <row r="817" spans="1:17" x14ac:dyDescent="0.35">
      <c r="A817" s="452"/>
      <c r="B817" s="451" t="s">
        <v>236</v>
      </c>
      <c r="C817" s="451" t="s">
        <v>237</v>
      </c>
      <c r="D817" s="448" t="s">
        <v>236</v>
      </c>
      <c r="E817" s="448"/>
      <c r="F817" s="448"/>
      <c r="G817" s="448"/>
      <c r="H817" s="448"/>
      <c r="I817" s="448"/>
      <c r="J817" s="448" t="s">
        <v>237</v>
      </c>
      <c r="K817" s="448"/>
      <c r="L817" s="448"/>
      <c r="M817" s="448"/>
      <c r="N817" s="448"/>
      <c r="O817" s="448"/>
      <c r="P817" s="452"/>
    </row>
    <row r="818" spans="1:17" ht="36" x14ac:dyDescent="0.35">
      <c r="A818" s="453"/>
      <c r="B818" s="453"/>
      <c r="C818" s="453"/>
      <c r="D818" s="393" t="s">
        <v>238</v>
      </c>
      <c r="E818" s="394" t="s">
        <v>239</v>
      </c>
      <c r="F818" s="394" t="s">
        <v>308</v>
      </c>
      <c r="G818" s="393" t="s">
        <v>240</v>
      </c>
      <c r="H818" s="394" t="s">
        <v>242</v>
      </c>
      <c r="I818" s="394" t="s">
        <v>243</v>
      </c>
      <c r="J818" s="393" t="s">
        <v>238</v>
      </c>
      <c r="K818" s="394" t="s">
        <v>239</v>
      </c>
      <c r="L818" s="394" t="s">
        <v>308</v>
      </c>
      <c r="M818" s="393" t="s">
        <v>240</v>
      </c>
      <c r="N818" s="394" t="s">
        <v>242</v>
      </c>
      <c r="O818" s="394" t="s">
        <v>243</v>
      </c>
      <c r="P818" s="453"/>
    </row>
    <row r="819" spans="1:17" x14ac:dyDescent="0.35">
      <c r="A819" s="395" t="s">
        <v>244</v>
      </c>
      <c r="B819" s="396"/>
      <c r="C819" s="396"/>
      <c r="D819" s="397"/>
      <c r="E819" s="398"/>
      <c r="F819" s="398"/>
      <c r="G819" s="397"/>
      <c r="H819" s="398"/>
      <c r="I819" s="398"/>
      <c r="J819" s="397"/>
      <c r="K819" s="398"/>
      <c r="L819" s="398"/>
      <c r="M819" s="397"/>
      <c r="N819" s="398"/>
      <c r="O819" s="398"/>
      <c r="P819" s="399"/>
    </row>
    <row r="820" spans="1:17" x14ac:dyDescent="0.35">
      <c r="A820" s="400" t="s">
        <v>245</v>
      </c>
      <c r="B820" s="401"/>
      <c r="C820" s="401"/>
      <c r="D820" s="402"/>
      <c r="E820" s="403"/>
      <c r="F820" s="403"/>
      <c r="G820" s="402"/>
      <c r="H820" s="403"/>
      <c r="I820" s="403"/>
      <c r="J820" s="402"/>
      <c r="K820" s="403"/>
      <c r="L820" s="403"/>
      <c r="M820" s="402"/>
      <c r="N820" s="403"/>
      <c r="O820" s="403"/>
      <c r="P820" s="404"/>
    </row>
    <row r="821" spans="1:17" x14ac:dyDescent="0.35">
      <c r="A821" s="16" t="s">
        <v>246</v>
      </c>
      <c r="B821" s="326">
        <v>4</v>
      </c>
      <c r="C821" s="326">
        <v>2</v>
      </c>
      <c r="D821" s="326">
        <v>49</v>
      </c>
      <c r="E821" s="326">
        <v>2</v>
      </c>
      <c r="F821" s="326">
        <v>0</v>
      </c>
      <c r="G821" s="326">
        <v>3</v>
      </c>
      <c r="H821" s="326">
        <v>0</v>
      </c>
      <c r="I821" s="326">
        <v>0</v>
      </c>
      <c r="J821" s="326">
        <v>14</v>
      </c>
      <c r="K821" s="326">
        <v>1</v>
      </c>
      <c r="L821" s="326">
        <v>0</v>
      </c>
      <c r="M821" s="326">
        <v>0</v>
      </c>
      <c r="N821" s="326">
        <v>0</v>
      </c>
      <c r="O821" s="326">
        <v>0</v>
      </c>
      <c r="P821" s="326">
        <v>75</v>
      </c>
    </row>
    <row r="822" spans="1:17" x14ac:dyDescent="0.35">
      <c r="A822" s="16" t="s">
        <v>309</v>
      </c>
      <c r="B822" s="326">
        <v>38</v>
      </c>
      <c r="C822" s="326">
        <v>29</v>
      </c>
      <c r="D822" s="326">
        <v>412</v>
      </c>
      <c r="E822" s="326">
        <v>41</v>
      </c>
      <c r="F822" s="326">
        <v>1</v>
      </c>
      <c r="G822" s="326">
        <v>11</v>
      </c>
      <c r="H822" s="326">
        <v>1</v>
      </c>
      <c r="I822" s="326">
        <v>8</v>
      </c>
      <c r="J822" s="326">
        <v>246</v>
      </c>
      <c r="K822" s="326">
        <v>27</v>
      </c>
      <c r="L822" s="326">
        <v>0</v>
      </c>
      <c r="M822" s="326">
        <v>13</v>
      </c>
      <c r="N822" s="326">
        <v>0</v>
      </c>
      <c r="O822" s="326">
        <v>7</v>
      </c>
      <c r="P822" s="326">
        <v>834</v>
      </c>
    </row>
    <row r="823" spans="1:17" x14ac:dyDescent="0.35">
      <c r="A823" s="16" t="s">
        <v>248</v>
      </c>
      <c r="B823" s="326">
        <v>115</v>
      </c>
      <c r="C823" s="326">
        <v>62</v>
      </c>
      <c r="D823" s="326">
        <v>900</v>
      </c>
      <c r="E823" s="326">
        <v>84</v>
      </c>
      <c r="F823" s="326">
        <v>1</v>
      </c>
      <c r="G823" s="326">
        <v>51</v>
      </c>
      <c r="H823" s="326">
        <v>3</v>
      </c>
      <c r="I823" s="326">
        <v>23</v>
      </c>
      <c r="J823" s="326">
        <v>673</v>
      </c>
      <c r="K823" s="326">
        <v>59</v>
      </c>
      <c r="L823" s="326">
        <v>2</v>
      </c>
      <c r="M823" s="326">
        <v>40</v>
      </c>
      <c r="N823" s="326">
        <v>6</v>
      </c>
      <c r="O823" s="326">
        <v>22</v>
      </c>
      <c r="P823" s="326">
        <v>2041</v>
      </c>
    </row>
    <row r="824" spans="1:17" x14ac:dyDescent="0.35">
      <c r="A824" s="16" t="s">
        <v>249</v>
      </c>
      <c r="B824" s="326">
        <v>20</v>
      </c>
      <c r="C824" s="326">
        <v>1</v>
      </c>
      <c r="D824" s="326">
        <v>158</v>
      </c>
      <c r="E824" s="326">
        <v>5</v>
      </c>
      <c r="F824" s="326">
        <v>0</v>
      </c>
      <c r="G824" s="326">
        <v>2</v>
      </c>
      <c r="H824" s="326">
        <v>1</v>
      </c>
      <c r="I824" s="326">
        <v>2</v>
      </c>
      <c r="J824" s="326">
        <v>27</v>
      </c>
      <c r="K824" s="326">
        <v>2</v>
      </c>
      <c r="L824" s="326">
        <v>0</v>
      </c>
      <c r="M824" s="326">
        <v>0</v>
      </c>
      <c r="N824" s="326">
        <v>0</v>
      </c>
      <c r="O824" s="326">
        <v>0</v>
      </c>
      <c r="P824" s="326">
        <v>218</v>
      </c>
    </row>
    <row r="825" spans="1:17" x14ac:dyDescent="0.35">
      <c r="A825" s="16" t="s">
        <v>250</v>
      </c>
      <c r="B825" s="326">
        <v>9</v>
      </c>
      <c r="C825" s="326">
        <v>2</v>
      </c>
      <c r="D825" s="326">
        <v>80</v>
      </c>
      <c r="E825" s="326">
        <v>4</v>
      </c>
      <c r="F825" s="326">
        <v>0</v>
      </c>
      <c r="G825" s="326">
        <v>1</v>
      </c>
      <c r="H825" s="326">
        <v>0</v>
      </c>
      <c r="I825" s="326">
        <v>2</v>
      </c>
      <c r="J825" s="326">
        <v>18</v>
      </c>
      <c r="K825" s="326">
        <v>0</v>
      </c>
      <c r="L825" s="326">
        <v>0</v>
      </c>
      <c r="M825" s="326">
        <v>0</v>
      </c>
      <c r="N825" s="326">
        <v>0</v>
      </c>
      <c r="O825" s="326">
        <v>0</v>
      </c>
      <c r="P825" s="326">
        <v>116</v>
      </c>
    </row>
    <row r="826" spans="1:17" x14ac:dyDescent="0.35">
      <c r="A826" s="16" t="s">
        <v>310</v>
      </c>
      <c r="B826" s="326">
        <v>3</v>
      </c>
      <c r="C826" s="326">
        <v>14</v>
      </c>
      <c r="D826" s="326">
        <v>31</v>
      </c>
      <c r="E826" s="326">
        <v>2</v>
      </c>
      <c r="F826" s="326">
        <v>0</v>
      </c>
      <c r="G826" s="326">
        <v>1</v>
      </c>
      <c r="H826" s="326">
        <v>0</v>
      </c>
      <c r="I826" s="326">
        <v>0</v>
      </c>
      <c r="J826" s="326">
        <v>113</v>
      </c>
      <c r="K826" s="326">
        <v>16</v>
      </c>
      <c r="L826" s="326">
        <v>0</v>
      </c>
      <c r="M826" s="326">
        <v>2</v>
      </c>
      <c r="N826" s="326">
        <v>3</v>
      </c>
      <c r="O826" s="326">
        <v>3</v>
      </c>
      <c r="P826" s="326">
        <v>188</v>
      </c>
    </row>
    <row r="827" spans="1:17" x14ac:dyDescent="0.35">
      <c r="A827" s="16" t="s">
        <v>252</v>
      </c>
      <c r="B827" s="326">
        <v>75</v>
      </c>
      <c r="C827" s="326">
        <v>0</v>
      </c>
      <c r="D827" s="326">
        <v>754</v>
      </c>
      <c r="E827" s="326">
        <v>51</v>
      </c>
      <c r="F827" s="326">
        <v>1</v>
      </c>
      <c r="G827" s="326">
        <v>7</v>
      </c>
      <c r="H827" s="326">
        <v>5</v>
      </c>
      <c r="I827" s="326">
        <v>18</v>
      </c>
      <c r="J827" s="326">
        <v>12</v>
      </c>
      <c r="K827" s="326">
        <v>2</v>
      </c>
      <c r="L827" s="326">
        <v>0</v>
      </c>
      <c r="M827" s="326">
        <v>0</v>
      </c>
      <c r="N827" s="326">
        <v>0</v>
      </c>
      <c r="O827" s="326">
        <v>0</v>
      </c>
      <c r="P827" s="326">
        <v>925</v>
      </c>
    </row>
    <row r="828" spans="1:17" x14ac:dyDescent="0.35">
      <c r="A828" s="16" t="s">
        <v>253</v>
      </c>
      <c r="B828" s="326">
        <v>324</v>
      </c>
      <c r="C828" s="326">
        <v>36</v>
      </c>
      <c r="D828" s="326">
        <v>1333</v>
      </c>
      <c r="E828" s="326">
        <v>474</v>
      </c>
      <c r="F828" s="326">
        <v>4</v>
      </c>
      <c r="G828" s="326">
        <v>20</v>
      </c>
      <c r="H828" s="326">
        <v>9</v>
      </c>
      <c r="I828" s="326">
        <v>44</v>
      </c>
      <c r="J828" s="326">
        <v>192</v>
      </c>
      <c r="K828" s="326">
        <v>121</v>
      </c>
      <c r="L828" s="326">
        <v>1</v>
      </c>
      <c r="M828" s="326">
        <v>6</v>
      </c>
      <c r="N828" s="326">
        <v>2</v>
      </c>
      <c r="O828" s="326">
        <v>7</v>
      </c>
      <c r="P828" s="326">
        <v>2573</v>
      </c>
    </row>
    <row r="829" spans="1:17" x14ac:dyDescent="0.35">
      <c r="A829" s="16" t="s">
        <v>254</v>
      </c>
      <c r="B829" s="326">
        <v>8</v>
      </c>
      <c r="C829" s="326">
        <v>2</v>
      </c>
      <c r="D829" s="326">
        <v>31</v>
      </c>
      <c r="E829" s="326">
        <v>9</v>
      </c>
      <c r="F829" s="326">
        <v>0</v>
      </c>
      <c r="G829" s="326">
        <v>0</v>
      </c>
      <c r="H829" s="326">
        <v>0</v>
      </c>
      <c r="I829" s="326">
        <v>0</v>
      </c>
      <c r="J829" s="326">
        <v>10</v>
      </c>
      <c r="K829" s="326">
        <v>6</v>
      </c>
      <c r="L829" s="326">
        <v>0</v>
      </c>
      <c r="M829" s="326">
        <v>0</v>
      </c>
      <c r="N829" s="326">
        <v>0</v>
      </c>
      <c r="O829" s="326">
        <v>0</v>
      </c>
      <c r="P829" s="326">
        <v>66</v>
      </c>
    </row>
    <row r="830" spans="1:17" x14ac:dyDescent="0.35">
      <c r="A830" s="16" t="s">
        <v>255</v>
      </c>
      <c r="B830" s="326">
        <v>0</v>
      </c>
      <c r="C830" s="326">
        <v>2</v>
      </c>
      <c r="D830" s="326">
        <v>23</v>
      </c>
      <c r="E830" s="326">
        <v>4</v>
      </c>
      <c r="F830" s="326">
        <v>0</v>
      </c>
      <c r="G830" s="326">
        <v>0</v>
      </c>
      <c r="H830" s="326">
        <v>0</v>
      </c>
      <c r="I830" s="326">
        <v>0</v>
      </c>
      <c r="J830" s="326">
        <v>25</v>
      </c>
      <c r="K830" s="326">
        <v>13</v>
      </c>
      <c r="L830" s="326">
        <v>0</v>
      </c>
      <c r="M830" s="326">
        <v>3</v>
      </c>
      <c r="N830" s="326">
        <v>0</v>
      </c>
      <c r="O830" s="326">
        <v>2</v>
      </c>
      <c r="P830" s="326">
        <v>72</v>
      </c>
      <c r="Q830" s="4"/>
    </row>
    <row r="831" spans="1:17" x14ac:dyDescent="0.35">
      <c r="A831" s="405" t="s">
        <v>311</v>
      </c>
      <c r="B831" s="411">
        <v>596</v>
      </c>
      <c r="C831" s="411">
        <v>150</v>
      </c>
      <c r="D831" s="411">
        <v>3771</v>
      </c>
      <c r="E831" s="411">
        <v>676</v>
      </c>
      <c r="F831" s="411">
        <v>7</v>
      </c>
      <c r="G831" s="411">
        <v>96</v>
      </c>
      <c r="H831" s="411">
        <v>19</v>
      </c>
      <c r="I831" s="411">
        <v>97</v>
      </c>
      <c r="J831" s="411">
        <v>1330</v>
      </c>
      <c r="K831" s="411">
        <v>247</v>
      </c>
      <c r="L831" s="411">
        <v>3</v>
      </c>
      <c r="M831" s="411">
        <v>64</v>
      </c>
      <c r="N831" s="411">
        <v>11</v>
      </c>
      <c r="O831" s="411">
        <v>41</v>
      </c>
      <c r="P831" s="411">
        <v>7108</v>
      </c>
    </row>
    <row r="832" spans="1:17" x14ac:dyDescent="0.35">
      <c r="A832" s="406" t="s">
        <v>312</v>
      </c>
      <c r="B832" s="413"/>
      <c r="C832" s="413"/>
      <c r="D832" s="413"/>
      <c r="E832" s="413"/>
      <c r="F832" s="413"/>
      <c r="G832" s="413"/>
      <c r="H832" s="413"/>
      <c r="I832" s="413"/>
      <c r="J832" s="413"/>
      <c r="K832" s="413"/>
      <c r="L832" s="413"/>
      <c r="M832" s="413"/>
      <c r="N832" s="413"/>
      <c r="O832" s="413"/>
      <c r="P832" s="416">
        <f>SUM(B831:O831)</f>
        <v>7108</v>
      </c>
    </row>
    <row r="833" spans="1:16" x14ac:dyDescent="0.35">
      <c r="A833" s="412" t="s">
        <v>258</v>
      </c>
      <c r="B833" s="407"/>
      <c r="C833" s="407"/>
      <c r="D833" s="407"/>
      <c r="E833" s="407"/>
      <c r="F833" s="407"/>
      <c r="G833" s="407"/>
      <c r="H833" s="407"/>
      <c r="I833" s="407"/>
      <c r="J833" s="407"/>
      <c r="K833" s="407"/>
      <c r="L833" s="407"/>
      <c r="M833" s="407"/>
      <c r="N833" s="407"/>
      <c r="O833" s="407"/>
      <c r="P833" s="408"/>
    </row>
    <row r="834" spans="1:16" x14ac:dyDescent="0.35">
      <c r="A834" s="400" t="s">
        <v>313</v>
      </c>
      <c r="B834" s="409"/>
      <c r="C834" s="409"/>
      <c r="D834" s="409"/>
      <c r="E834" s="409"/>
      <c r="F834" s="409"/>
      <c r="G834" s="409"/>
      <c r="H834" s="409"/>
      <c r="I834" s="409"/>
      <c r="J834" s="409"/>
      <c r="K834" s="409"/>
      <c r="L834" s="409"/>
      <c r="M834" s="409"/>
      <c r="N834" s="409"/>
      <c r="O834" s="409"/>
      <c r="P834" s="410"/>
    </row>
    <row r="835" spans="1:16" x14ac:dyDescent="0.35">
      <c r="A835" s="16" t="str">
        <f>A821</f>
        <v>Executive/Sr Officials &amp; Mgrs</v>
      </c>
      <c r="B835" s="326">
        <v>1</v>
      </c>
      <c r="C835" s="326">
        <v>2</v>
      </c>
      <c r="D835" s="326">
        <v>24</v>
      </c>
      <c r="E835" s="326">
        <v>1</v>
      </c>
      <c r="F835" s="326">
        <v>0</v>
      </c>
      <c r="G835" s="326">
        <v>2</v>
      </c>
      <c r="H835" s="326">
        <v>0</v>
      </c>
      <c r="I835" s="326">
        <v>0</v>
      </c>
      <c r="J835" s="326">
        <v>7</v>
      </c>
      <c r="K835" s="326">
        <v>1</v>
      </c>
      <c r="L835" s="326">
        <v>0</v>
      </c>
      <c r="M835" s="326">
        <v>0</v>
      </c>
      <c r="N835" s="326">
        <v>0</v>
      </c>
      <c r="O835" s="326">
        <v>0</v>
      </c>
      <c r="P835" s="326">
        <v>38</v>
      </c>
    </row>
    <row r="836" spans="1:16" x14ac:dyDescent="0.35">
      <c r="A836" s="16" t="str">
        <f t="shared" ref="A836:A846" si="39">A822</f>
        <v>First/Mid Officials &amp; Mgrs</v>
      </c>
      <c r="B836" s="326">
        <v>11</v>
      </c>
      <c r="C836" s="326">
        <v>9</v>
      </c>
      <c r="D836" s="326">
        <v>119</v>
      </c>
      <c r="E836" s="326">
        <v>8</v>
      </c>
      <c r="F836" s="326">
        <v>0</v>
      </c>
      <c r="G836" s="326">
        <v>2</v>
      </c>
      <c r="H836" s="326">
        <v>0</v>
      </c>
      <c r="I836" s="326">
        <v>3</v>
      </c>
      <c r="J836" s="326">
        <v>88</v>
      </c>
      <c r="K836" s="326">
        <v>4</v>
      </c>
      <c r="L836" s="326">
        <v>0</v>
      </c>
      <c r="M836" s="326">
        <v>4</v>
      </c>
      <c r="N836" s="326">
        <v>0</v>
      </c>
      <c r="O836" s="326">
        <v>2</v>
      </c>
      <c r="P836" s="326">
        <v>250</v>
      </c>
    </row>
    <row r="837" spans="1:16" x14ac:dyDescent="0.35">
      <c r="A837" s="16" t="str">
        <f t="shared" si="39"/>
        <v>Professionals</v>
      </c>
      <c r="B837" s="326">
        <v>39</v>
      </c>
      <c r="C837" s="326">
        <v>25</v>
      </c>
      <c r="D837" s="326">
        <v>312</v>
      </c>
      <c r="E837" s="326">
        <v>29</v>
      </c>
      <c r="F837" s="326">
        <v>0</v>
      </c>
      <c r="G837" s="326">
        <v>6</v>
      </c>
      <c r="H837" s="326">
        <v>2</v>
      </c>
      <c r="I837" s="326">
        <v>9</v>
      </c>
      <c r="J837" s="326">
        <v>256</v>
      </c>
      <c r="K837" s="326">
        <v>24</v>
      </c>
      <c r="L837" s="326">
        <v>0</v>
      </c>
      <c r="M837" s="326">
        <v>10</v>
      </c>
      <c r="N837" s="326">
        <v>3</v>
      </c>
      <c r="O837" s="326">
        <v>10</v>
      </c>
      <c r="P837" s="326">
        <v>725</v>
      </c>
    </row>
    <row r="838" spans="1:16" x14ac:dyDescent="0.35">
      <c r="A838" s="16" t="str">
        <f t="shared" si="39"/>
        <v>Technicians</v>
      </c>
      <c r="B838" s="326">
        <v>2</v>
      </c>
      <c r="C838" s="326">
        <v>0</v>
      </c>
      <c r="D838" s="326">
        <v>5</v>
      </c>
      <c r="E838" s="326">
        <v>0</v>
      </c>
      <c r="F838" s="326">
        <v>0</v>
      </c>
      <c r="G838" s="326">
        <v>0</v>
      </c>
      <c r="H838" s="326">
        <v>0</v>
      </c>
      <c r="I838" s="326">
        <v>0</v>
      </c>
      <c r="J838" s="326">
        <v>1</v>
      </c>
      <c r="K838" s="326">
        <v>0</v>
      </c>
      <c r="L838" s="326">
        <v>0</v>
      </c>
      <c r="M838" s="326">
        <v>0</v>
      </c>
      <c r="N838" s="326">
        <v>0</v>
      </c>
      <c r="O838" s="326">
        <v>0</v>
      </c>
      <c r="P838" s="326">
        <v>8</v>
      </c>
    </row>
    <row r="839" spans="1:16" x14ac:dyDescent="0.35">
      <c r="A839" s="16" t="str">
        <f t="shared" si="39"/>
        <v>Sales Workers</v>
      </c>
      <c r="B839" s="326">
        <v>0</v>
      </c>
      <c r="C839" s="326">
        <v>0</v>
      </c>
      <c r="D839" s="326">
        <v>3</v>
      </c>
      <c r="E839" s="326">
        <v>1</v>
      </c>
      <c r="F839" s="326">
        <v>0</v>
      </c>
      <c r="G839" s="326">
        <v>0</v>
      </c>
      <c r="H839" s="326">
        <v>0</v>
      </c>
      <c r="I839" s="326">
        <v>0</v>
      </c>
      <c r="J839" s="326">
        <v>0</v>
      </c>
      <c r="K839" s="326">
        <v>0</v>
      </c>
      <c r="L839" s="326">
        <v>0</v>
      </c>
      <c r="M839" s="326">
        <v>0</v>
      </c>
      <c r="N839" s="326">
        <v>0</v>
      </c>
      <c r="O839" s="326">
        <v>0</v>
      </c>
      <c r="P839" s="326">
        <v>4</v>
      </c>
    </row>
    <row r="840" spans="1:16" x14ac:dyDescent="0.35">
      <c r="A840" s="16" t="str">
        <f t="shared" si="39"/>
        <v>Administrative Support</v>
      </c>
      <c r="B840" s="326">
        <v>0</v>
      </c>
      <c r="C840" s="326">
        <v>2</v>
      </c>
      <c r="D840" s="326">
        <v>1</v>
      </c>
      <c r="E840" s="326">
        <v>0</v>
      </c>
      <c r="F840" s="326">
        <v>0</v>
      </c>
      <c r="G840" s="326">
        <v>0</v>
      </c>
      <c r="H840" s="326">
        <v>0</v>
      </c>
      <c r="I840" s="326">
        <v>0</v>
      </c>
      <c r="J840" s="326">
        <v>29</v>
      </c>
      <c r="K840" s="326">
        <v>3</v>
      </c>
      <c r="L840" s="326">
        <v>0</v>
      </c>
      <c r="M840" s="326">
        <v>0</v>
      </c>
      <c r="N840" s="326">
        <v>0</v>
      </c>
      <c r="O840" s="326">
        <v>1</v>
      </c>
      <c r="P840" s="326">
        <v>36</v>
      </c>
    </row>
    <row r="841" spans="1:16" x14ac:dyDescent="0.35">
      <c r="A841" s="16" t="str">
        <f t="shared" si="39"/>
        <v>Craft Workers</v>
      </c>
      <c r="B841" s="326">
        <v>0</v>
      </c>
      <c r="C841" s="326">
        <v>0</v>
      </c>
      <c r="D841" s="326">
        <v>0</v>
      </c>
      <c r="E841" s="326">
        <v>0</v>
      </c>
      <c r="F841" s="326">
        <v>0</v>
      </c>
      <c r="G841" s="326">
        <v>0</v>
      </c>
      <c r="H841" s="326">
        <v>0</v>
      </c>
      <c r="I841" s="326">
        <v>0</v>
      </c>
      <c r="J841" s="326">
        <v>0</v>
      </c>
      <c r="K841" s="326">
        <v>0</v>
      </c>
      <c r="L841" s="326">
        <v>0</v>
      </c>
      <c r="M841" s="326">
        <v>0</v>
      </c>
      <c r="N841" s="326">
        <v>0</v>
      </c>
      <c r="O841" s="326">
        <v>0</v>
      </c>
      <c r="P841" s="326">
        <v>0</v>
      </c>
    </row>
    <row r="842" spans="1:16" x14ac:dyDescent="0.35">
      <c r="A842" s="16" t="str">
        <f t="shared" si="39"/>
        <v>Operatives</v>
      </c>
      <c r="B842" s="326">
        <v>0</v>
      </c>
      <c r="C842" s="326">
        <v>0</v>
      </c>
      <c r="D842" s="326">
        <v>1</v>
      </c>
      <c r="E842" s="326">
        <v>0</v>
      </c>
      <c r="F842" s="326">
        <v>0</v>
      </c>
      <c r="G842" s="326">
        <v>0</v>
      </c>
      <c r="H842" s="326">
        <v>0</v>
      </c>
      <c r="I842" s="326">
        <v>0</v>
      </c>
      <c r="J842" s="326">
        <v>0</v>
      </c>
      <c r="K842" s="326">
        <v>0</v>
      </c>
      <c r="L842" s="326">
        <v>0</v>
      </c>
      <c r="M842" s="326">
        <v>0</v>
      </c>
      <c r="N842" s="326">
        <v>0</v>
      </c>
      <c r="O842" s="326">
        <v>0</v>
      </c>
      <c r="P842" s="326">
        <v>1</v>
      </c>
    </row>
    <row r="843" spans="1:16" x14ac:dyDescent="0.35">
      <c r="A843" s="16" t="str">
        <f t="shared" si="39"/>
        <v>Laborers &amp; Helpers</v>
      </c>
      <c r="B843" s="326">
        <v>0</v>
      </c>
      <c r="C843" s="326">
        <v>0</v>
      </c>
      <c r="D843" s="326">
        <v>0</v>
      </c>
      <c r="E843" s="326">
        <v>0</v>
      </c>
      <c r="F843" s="326">
        <v>0</v>
      </c>
      <c r="G843" s="326">
        <v>0</v>
      </c>
      <c r="H843" s="326">
        <v>0</v>
      </c>
      <c r="I843" s="326">
        <v>0</v>
      </c>
      <c r="J843" s="326">
        <v>1</v>
      </c>
      <c r="K843" s="326">
        <v>0</v>
      </c>
      <c r="L843" s="326">
        <v>0</v>
      </c>
      <c r="M843" s="326">
        <v>0</v>
      </c>
      <c r="N843" s="326">
        <v>0</v>
      </c>
      <c r="O843" s="326">
        <v>0</v>
      </c>
      <c r="P843" s="326">
        <v>1</v>
      </c>
    </row>
    <row r="844" spans="1:16" x14ac:dyDescent="0.35">
      <c r="A844" s="16" t="str">
        <f t="shared" si="39"/>
        <v>Service Workers</v>
      </c>
      <c r="B844" s="326">
        <v>0</v>
      </c>
      <c r="C844" s="326">
        <v>0</v>
      </c>
      <c r="D844" s="326">
        <v>0</v>
      </c>
      <c r="E844" s="326">
        <v>0</v>
      </c>
      <c r="F844" s="326">
        <v>0</v>
      </c>
      <c r="G844" s="326">
        <v>0</v>
      </c>
      <c r="H844" s="326">
        <v>0</v>
      </c>
      <c r="I844" s="326">
        <v>0</v>
      </c>
      <c r="J844" s="326">
        <v>0</v>
      </c>
      <c r="K844" s="326">
        <v>0</v>
      </c>
      <c r="L844" s="326">
        <v>0</v>
      </c>
      <c r="M844" s="326">
        <v>0</v>
      </c>
      <c r="N844" s="326">
        <v>0</v>
      </c>
      <c r="O844" s="326">
        <v>0</v>
      </c>
      <c r="P844" s="326">
        <v>0</v>
      </c>
    </row>
    <row r="845" spans="1:16" x14ac:dyDescent="0.35">
      <c r="A845" s="405" t="str">
        <f t="shared" si="39"/>
        <v>Total</v>
      </c>
      <c r="B845" s="411">
        <v>53</v>
      </c>
      <c r="C845" s="411">
        <v>38</v>
      </c>
      <c r="D845" s="411">
        <v>465</v>
      </c>
      <c r="E845" s="411">
        <v>39</v>
      </c>
      <c r="F845" s="411">
        <v>0</v>
      </c>
      <c r="G845" s="411">
        <v>10</v>
      </c>
      <c r="H845" s="411">
        <v>2</v>
      </c>
      <c r="I845" s="411">
        <v>12</v>
      </c>
      <c r="J845" s="411">
        <v>382</v>
      </c>
      <c r="K845" s="411">
        <v>32</v>
      </c>
      <c r="L845" s="411">
        <v>0</v>
      </c>
      <c r="M845" s="411">
        <v>14</v>
      </c>
      <c r="N845" s="411">
        <v>3</v>
      </c>
      <c r="O845" s="411">
        <v>13</v>
      </c>
      <c r="P845" s="411">
        <v>1063</v>
      </c>
    </row>
    <row r="846" spans="1:16" x14ac:dyDescent="0.35">
      <c r="A846" s="406" t="str">
        <f t="shared" si="39"/>
        <v>Previous Report Total</v>
      </c>
      <c r="B846" s="326">
        <v>87</v>
      </c>
      <c r="C846" s="326">
        <v>40</v>
      </c>
      <c r="D846" s="326">
        <v>864</v>
      </c>
      <c r="E846" s="326">
        <v>56</v>
      </c>
      <c r="F846" s="326">
        <v>3</v>
      </c>
      <c r="G846" s="326">
        <v>26</v>
      </c>
      <c r="H846" s="326">
        <v>3</v>
      </c>
      <c r="I846" s="326">
        <v>18</v>
      </c>
      <c r="J846" s="326">
        <v>578</v>
      </c>
      <c r="K846" s="326">
        <v>39</v>
      </c>
      <c r="L846" s="326">
        <v>3</v>
      </c>
      <c r="M846" s="326">
        <v>20</v>
      </c>
      <c r="N846" s="326">
        <v>3</v>
      </c>
      <c r="O846" s="326">
        <v>14</v>
      </c>
      <c r="P846" s="326">
        <v>1754</v>
      </c>
    </row>
    <row r="847" spans="1:16" x14ac:dyDescent="0.35">
      <c r="A847" s="412" t="s">
        <v>314</v>
      </c>
      <c r="B847" s="407"/>
      <c r="C847" s="407"/>
      <c r="D847" s="407"/>
      <c r="E847" s="407"/>
      <c r="F847" s="407"/>
      <c r="G847" s="407"/>
      <c r="H847" s="407"/>
      <c r="I847" s="407"/>
      <c r="J847" s="407"/>
      <c r="K847" s="407"/>
      <c r="L847" s="407"/>
      <c r="M847" s="407"/>
      <c r="N847" s="407"/>
      <c r="O847" s="407"/>
      <c r="P847" s="408"/>
    </row>
    <row r="848" spans="1:16" x14ac:dyDescent="0.35">
      <c r="A848" s="400" t="s">
        <v>267</v>
      </c>
      <c r="B848" s="409"/>
      <c r="C848" s="409"/>
      <c r="D848" s="409"/>
      <c r="E848" s="409"/>
      <c r="F848" s="409"/>
      <c r="G848" s="409"/>
      <c r="H848" s="409"/>
      <c r="I848" s="409"/>
      <c r="J848" s="409"/>
      <c r="K848" s="409"/>
      <c r="L848" s="409"/>
      <c r="M848" s="409"/>
      <c r="N848" s="409"/>
      <c r="O848" s="409"/>
      <c r="P848" s="410"/>
    </row>
    <row r="849" spans="1:16" x14ac:dyDescent="0.35">
      <c r="A849" s="16" t="str">
        <f>A821</f>
        <v>Executive/Sr Officials &amp; Mgrs</v>
      </c>
      <c r="B849" s="326">
        <v>0</v>
      </c>
      <c r="C849" s="326">
        <v>0</v>
      </c>
      <c r="D849" s="326">
        <v>0</v>
      </c>
      <c r="E849" s="326">
        <v>0</v>
      </c>
      <c r="F849" s="326">
        <v>0</v>
      </c>
      <c r="G849" s="326">
        <v>0</v>
      </c>
      <c r="H849" s="326">
        <v>0</v>
      </c>
      <c r="I849" s="326">
        <v>0</v>
      </c>
      <c r="J849" s="326">
        <v>0</v>
      </c>
      <c r="K849" s="326">
        <v>0</v>
      </c>
      <c r="L849" s="326">
        <v>0</v>
      </c>
      <c r="M849" s="326">
        <v>0</v>
      </c>
      <c r="N849" s="326">
        <v>0</v>
      </c>
      <c r="O849" s="326">
        <v>0</v>
      </c>
      <c r="P849" s="326">
        <v>0</v>
      </c>
    </row>
    <row r="850" spans="1:16" x14ac:dyDescent="0.35">
      <c r="A850" s="16" t="str">
        <f t="shared" ref="A850:A860" si="40">A822</f>
        <v>First/Mid Officials &amp; Mgrs</v>
      </c>
      <c r="B850" s="326">
        <v>0</v>
      </c>
      <c r="C850" s="326">
        <v>1</v>
      </c>
      <c r="D850" s="326">
        <v>16</v>
      </c>
      <c r="E850" s="326">
        <v>1</v>
      </c>
      <c r="F850" s="326">
        <v>0</v>
      </c>
      <c r="G850" s="326">
        <v>1</v>
      </c>
      <c r="H850" s="326">
        <v>0</v>
      </c>
      <c r="I850" s="326">
        <v>0</v>
      </c>
      <c r="J850" s="326">
        <v>7</v>
      </c>
      <c r="K850" s="326">
        <v>0</v>
      </c>
      <c r="L850" s="326">
        <v>0</v>
      </c>
      <c r="M850" s="326">
        <v>0</v>
      </c>
      <c r="N850" s="326">
        <v>0</v>
      </c>
      <c r="O850" s="326">
        <v>0</v>
      </c>
      <c r="P850" s="326">
        <v>26</v>
      </c>
    </row>
    <row r="851" spans="1:16" x14ac:dyDescent="0.35">
      <c r="A851" s="16" t="str">
        <f t="shared" si="40"/>
        <v>Professionals</v>
      </c>
      <c r="B851" s="326">
        <v>1</v>
      </c>
      <c r="C851" s="326">
        <v>0</v>
      </c>
      <c r="D851" s="326">
        <v>24</v>
      </c>
      <c r="E851" s="326">
        <v>1</v>
      </c>
      <c r="F851" s="326">
        <v>0</v>
      </c>
      <c r="G851" s="326">
        <v>0</v>
      </c>
      <c r="H851" s="326">
        <v>0</v>
      </c>
      <c r="I851" s="326">
        <v>0</v>
      </c>
      <c r="J851" s="326">
        <v>22</v>
      </c>
      <c r="K851" s="326">
        <v>1</v>
      </c>
      <c r="L851" s="326">
        <v>0</v>
      </c>
      <c r="M851" s="326">
        <v>0</v>
      </c>
      <c r="N851" s="326">
        <v>0</v>
      </c>
      <c r="O851" s="326">
        <v>0</v>
      </c>
      <c r="P851" s="326">
        <v>49</v>
      </c>
    </row>
    <row r="852" spans="1:16" x14ac:dyDescent="0.35">
      <c r="A852" s="16" t="str">
        <f t="shared" si="40"/>
        <v>Technicians</v>
      </c>
      <c r="B852" s="326">
        <v>0</v>
      </c>
      <c r="C852" s="326">
        <v>0</v>
      </c>
      <c r="D852" s="326">
        <v>8</v>
      </c>
      <c r="E852" s="326">
        <v>0</v>
      </c>
      <c r="F852" s="326">
        <v>0</v>
      </c>
      <c r="G852" s="326">
        <v>0</v>
      </c>
      <c r="H852" s="326">
        <v>0</v>
      </c>
      <c r="I852" s="326">
        <v>0</v>
      </c>
      <c r="J852" s="326">
        <v>5</v>
      </c>
      <c r="K852" s="326">
        <v>0</v>
      </c>
      <c r="L852" s="326">
        <v>0</v>
      </c>
      <c r="M852" s="326">
        <v>0</v>
      </c>
      <c r="N852" s="326">
        <v>0</v>
      </c>
      <c r="O852" s="326">
        <v>0</v>
      </c>
      <c r="P852" s="326">
        <v>13</v>
      </c>
    </row>
    <row r="853" spans="1:16" x14ac:dyDescent="0.35">
      <c r="A853" s="16" t="str">
        <f t="shared" si="40"/>
        <v>Sales Workers</v>
      </c>
      <c r="B853" s="326">
        <v>0</v>
      </c>
      <c r="C853" s="326">
        <v>0</v>
      </c>
      <c r="D853" s="326">
        <v>0</v>
      </c>
      <c r="E853" s="326">
        <v>0</v>
      </c>
      <c r="F853" s="326">
        <v>0</v>
      </c>
      <c r="G853" s="326">
        <v>0</v>
      </c>
      <c r="H853" s="326">
        <v>0</v>
      </c>
      <c r="I853" s="326">
        <v>0</v>
      </c>
      <c r="J853" s="326">
        <v>0</v>
      </c>
      <c r="K853" s="326">
        <v>0</v>
      </c>
      <c r="L853" s="326">
        <v>0</v>
      </c>
      <c r="M853" s="326">
        <v>0</v>
      </c>
      <c r="N853" s="326">
        <v>0</v>
      </c>
      <c r="O853" s="326">
        <v>0</v>
      </c>
      <c r="P853" s="326">
        <v>0</v>
      </c>
    </row>
    <row r="854" spans="1:16" x14ac:dyDescent="0.35">
      <c r="A854" s="16" t="str">
        <f t="shared" si="40"/>
        <v>Administrative Support</v>
      </c>
      <c r="B854" s="326">
        <v>0</v>
      </c>
      <c r="C854" s="326">
        <v>1</v>
      </c>
      <c r="D854" s="326">
        <v>0</v>
      </c>
      <c r="E854" s="326">
        <v>0</v>
      </c>
      <c r="F854" s="326">
        <v>0</v>
      </c>
      <c r="G854" s="326">
        <v>0</v>
      </c>
      <c r="H854" s="326">
        <v>0</v>
      </c>
      <c r="I854" s="326">
        <v>0</v>
      </c>
      <c r="J854" s="326">
        <v>2</v>
      </c>
      <c r="K854" s="326">
        <v>0</v>
      </c>
      <c r="L854" s="326">
        <v>0</v>
      </c>
      <c r="M854" s="326">
        <v>0</v>
      </c>
      <c r="N854" s="326">
        <v>0</v>
      </c>
      <c r="O854" s="326">
        <v>0</v>
      </c>
      <c r="P854" s="326">
        <v>3</v>
      </c>
    </row>
    <row r="855" spans="1:16" x14ac:dyDescent="0.35">
      <c r="A855" s="16" t="str">
        <f t="shared" si="40"/>
        <v>Craft Workers</v>
      </c>
      <c r="B855" s="326">
        <v>0</v>
      </c>
      <c r="C855" s="326">
        <v>0</v>
      </c>
      <c r="D855" s="326">
        <v>85</v>
      </c>
      <c r="E855" s="326">
        <v>2</v>
      </c>
      <c r="F855" s="326">
        <v>0</v>
      </c>
      <c r="G855" s="326">
        <v>0</v>
      </c>
      <c r="H855" s="326">
        <v>0</v>
      </c>
      <c r="I855" s="326">
        <v>0</v>
      </c>
      <c r="J855" s="326">
        <v>1</v>
      </c>
      <c r="K855" s="326">
        <v>0</v>
      </c>
      <c r="L855" s="326">
        <v>0</v>
      </c>
      <c r="M855" s="326">
        <v>0</v>
      </c>
      <c r="N855" s="326">
        <v>0</v>
      </c>
      <c r="O855" s="326">
        <v>0</v>
      </c>
      <c r="P855" s="326">
        <v>88</v>
      </c>
    </row>
    <row r="856" spans="1:16" x14ac:dyDescent="0.35">
      <c r="A856" s="16" t="str">
        <f t="shared" si="40"/>
        <v>Operatives</v>
      </c>
      <c r="B856" s="326">
        <v>7</v>
      </c>
      <c r="C856" s="326">
        <v>2</v>
      </c>
      <c r="D856" s="326">
        <v>191</v>
      </c>
      <c r="E856" s="326">
        <v>20</v>
      </c>
      <c r="F856" s="326">
        <v>1</v>
      </c>
      <c r="G856" s="326">
        <v>0</v>
      </c>
      <c r="H856" s="326">
        <v>0</v>
      </c>
      <c r="I856" s="326">
        <v>3</v>
      </c>
      <c r="J856" s="326">
        <v>49</v>
      </c>
      <c r="K856" s="326">
        <v>7</v>
      </c>
      <c r="L856" s="326">
        <v>0</v>
      </c>
      <c r="M856" s="326">
        <v>0</v>
      </c>
      <c r="N856" s="326">
        <v>1</v>
      </c>
      <c r="O856" s="326">
        <v>0</v>
      </c>
      <c r="P856" s="326">
        <v>281</v>
      </c>
    </row>
    <row r="857" spans="1:16" x14ac:dyDescent="0.35">
      <c r="A857" s="16" t="str">
        <f t="shared" si="40"/>
        <v>Laborers &amp; Helpers</v>
      </c>
      <c r="B857" s="326">
        <v>0</v>
      </c>
      <c r="C857" s="326">
        <v>0</v>
      </c>
      <c r="D857" s="326">
        <v>6</v>
      </c>
      <c r="E857" s="326">
        <v>1</v>
      </c>
      <c r="F857" s="326">
        <v>0</v>
      </c>
      <c r="G857" s="326">
        <v>0</v>
      </c>
      <c r="H857" s="326">
        <v>0</v>
      </c>
      <c r="I857" s="326">
        <v>0</v>
      </c>
      <c r="J857" s="326">
        <v>4</v>
      </c>
      <c r="K857" s="326">
        <v>0</v>
      </c>
      <c r="L857" s="326">
        <v>0</v>
      </c>
      <c r="M857" s="326">
        <v>0</v>
      </c>
      <c r="N857" s="326">
        <v>0</v>
      </c>
      <c r="O857" s="326">
        <v>0</v>
      </c>
      <c r="P857" s="326">
        <v>11</v>
      </c>
    </row>
    <row r="858" spans="1:16" x14ac:dyDescent="0.35">
      <c r="A858" s="16" t="str">
        <f t="shared" si="40"/>
        <v>Service Workers</v>
      </c>
      <c r="B858" s="326">
        <v>0</v>
      </c>
      <c r="C858" s="326">
        <v>0</v>
      </c>
      <c r="D858" s="326">
        <v>7</v>
      </c>
      <c r="E858" s="326">
        <v>0</v>
      </c>
      <c r="F858" s="326">
        <v>0</v>
      </c>
      <c r="G858" s="326">
        <v>0</v>
      </c>
      <c r="H858" s="326">
        <v>0</v>
      </c>
      <c r="I858" s="326">
        <v>0</v>
      </c>
      <c r="J858" s="326">
        <v>1</v>
      </c>
      <c r="K858" s="326">
        <v>0</v>
      </c>
      <c r="L858" s="326">
        <v>0</v>
      </c>
      <c r="M858" s="326">
        <v>0</v>
      </c>
      <c r="N858" s="326">
        <v>0</v>
      </c>
      <c r="O858" s="326">
        <v>0</v>
      </c>
      <c r="P858" s="326">
        <v>8</v>
      </c>
    </row>
    <row r="859" spans="1:16" x14ac:dyDescent="0.35">
      <c r="A859" s="405" t="str">
        <f t="shared" si="40"/>
        <v>Total</v>
      </c>
      <c r="B859" s="411">
        <v>8</v>
      </c>
      <c r="C859" s="411">
        <v>4</v>
      </c>
      <c r="D859" s="411">
        <v>337</v>
      </c>
      <c r="E859" s="411">
        <v>25</v>
      </c>
      <c r="F859" s="411">
        <v>1</v>
      </c>
      <c r="G859" s="411">
        <v>1</v>
      </c>
      <c r="H859" s="411">
        <v>0</v>
      </c>
      <c r="I859" s="411">
        <v>3</v>
      </c>
      <c r="J859" s="411">
        <v>91</v>
      </c>
      <c r="K859" s="411">
        <v>8</v>
      </c>
      <c r="L859" s="411">
        <v>0</v>
      </c>
      <c r="M859" s="411">
        <v>0</v>
      </c>
      <c r="N859" s="411">
        <v>1</v>
      </c>
      <c r="O859" s="411">
        <v>0</v>
      </c>
      <c r="P859" s="411">
        <v>479</v>
      </c>
    </row>
    <row r="860" spans="1:16" x14ac:dyDescent="0.35">
      <c r="A860" s="406" t="str">
        <f t="shared" si="40"/>
        <v>Previous Report Total</v>
      </c>
      <c r="B860" s="326">
        <v>5</v>
      </c>
      <c r="C860" s="326">
        <v>2</v>
      </c>
      <c r="D860" s="326">
        <v>328</v>
      </c>
      <c r="E860" s="326">
        <v>24</v>
      </c>
      <c r="F860" s="326">
        <v>0</v>
      </c>
      <c r="G860" s="326">
        <v>1</v>
      </c>
      <c r="H860" s="326">
        <v>1</v>
      </c>
      <c r="I860" s="326">
        <v>3</v>
      </c>
      <c r="J860" s="326">
        <v>95</v>
      </c>
      <c r="K860" s="326">
        <v>6</v>
      </c>
      <c r="L860" s="326">
        <v>0</v>
      </c>
      <c r="M860" s="326">
        <v>0</v>
      </c>
      <c r="N860" s="326">
        <v>0</v>
      </c>
      <c r="O860" s="326">
        <v>0</v>
      </c>
      <c r="P860" s="326">
        <v>465</v>
      </c>
    </row>
    <row r="861" spans="1:16" x14ac:dyDescent="0.35">
      <c r="A861" s="412" t="s">
        <v>314</v>
      </c>
      <c r="B861" s="407"/>
      <c r="C861" s="407"/>
      <c r="D861" s="407"/>
      <c r="E861" s="407"/>
      <c r="F861" s="407"/>
      <c r="G861" s="407"/>
      <c r="H861" s="407"/>
      <c r="I861" s="407"/>
      <c r="J861" s="407"/>
      <c r="K861" s="407"/>
      <c r="L861" s="407"/>
      <c r="M861" s="407"/>
      <c r="N861" s="407"/>
      <c r="O861" s="407"/>
      <c r="P861" s="408"/>
    </row>
    <row r="862" spans="1:16" x14ac:dyDescent="0.35">
      <c r="A862" s="400" t="s">
        <v>270</v>
      </c>
      <c r="B862" s="409"/>
      <c r="C862" s="409"/>
      <c r="D862" s="409"/>
      <c r="E862" s="409"/>
      <c r="F862" s="409"/>
      <c r="G862" s="409"/>
      <c r="H862" s="409"/>
      <c r="I862" s="409"/>
      <c r="J862" s="409"/>
      <c r="K862" s="409"/>
      <c r="L862" s="409"/>
      <c r="M862" s="409"/>
      <c r="N862" s="409"/>
      <c r="O862" s="409"/>
      <c r="P862" s="410"/>
    </row>
    <row r="863" spans="1:16" x14ac:dyDescent="0.35">
      <c r="A863" s="16" t="str">
        <f>A821</f>
        <v>Executive/Sr Officials &amp; Mgrs</v>
      </c>
      <c r="B863" s="16">
        <v>0</v>
      </c>
      <c r="C863" s="16">
        <v>0</v>
      </c>
      <c r="D863" s="16">
        <v>1</v>
      </c>
      <c r="E863" s="16">
        <v>0</v>
      </c>
      <c r="F863" s="16">
        <v>0</v>
      </c>
      <c r="G863" s="16">
        <v>0</v>
      </c>
      <c r="H863" s="16">
        <v>0</v>
      </c>
      <c r="I863" s="16">
        <v>0</v>
      </c>
      <c r="J863" s="16">
        <v>0</v>
      </c>
      <c r="K863" s="16">
        <v>0</v>
      </c>
      <c r="L863" s="16">
        <v>0</v>
      </c>
      <c r="M863" s="16">
        <v>0</v>
      </c>
      <c r="N863" s="16">
        <v>0</v>
      </c>
      <c r="O863" s="16">
        <v>0</v>
      </c>
      <c r="P863" s="16">
        <v>1</v>
      </c>
    </row>
    <row r="864" spans="1:16" x14ac:dyDescent="0.35">
      <c r="A864" s="16" t="str">
        <f t="shared" ref="A864:A874" si="41">A822</f>
        <v>First/Mid Officials &amp; Mgrs</v>
      </c>
      <c r="B864" s="16">
        <v>0</v>
      </c>
      <c r="C864" s="16">
        <v>0</v>
      </c>
      <c r="D864" s="16">
        <v>21</v>
      </c>
      <c r="E864" s="16">
        <v>2</v>
      </c>
      <c r="F864" s="16">
        <v>0</v>
      </c>
      <c r="G864" s="16">
        <v>0</v>
      </c>
      <c r="H864" s="16">
        <v>0</v>
      </c>
      <c r="I864" s="16">
        <v>0</v>
      </c>
      <c r="J864" s="16">
        <v>7</v>
      </c>
      <c r="K864" s="16">
        <v>0</v>
      </c>
      <c r="L864" s="16">
        <v>0</v>
      </c>
      <c r="M864" s="16">
        <v>0</v>
      </c>
      <c r="N864" s="16">
        <v>0</v>
      </c>
      <c r="O864" s="16">
        <v>0</v>
      </c>
      <c r="P864" s="16">
        <v>30</v>
      </c>
    </row>
    <row r="865" spans="1:16" x14ac:dyDescent="0.35">
      <c r="A865" s="16" t="str">
        <f t="shared" si="41"/>
        <v>Professionals</v>
      </c>
      <c r="B865" s="16">
        <v>5</v>
      </c>
      <c r="C865" s="16">
        <v>0</v>
      </c>
      <c r="D865" s="16">
        <v>36</v>
      </c>
      <c r="E865" s="16">
        <v>5</v>
      </c>
      <c r="F865" s="16">
        <v>0</v>
      </c>
      <c r="G865" s="16">
        <v>0</v>
      </c>
      <c r="H865" s="16">
        <v>0</v>
      </c>
      <c r="I865" s="16">
        <v>2</v>
      </c>
      <c r="J865" s="16">
        <v>13</v>
      </c>
      <c r="K865" s="16">
        <v>1</v>
      </c>
      <c r="L865" s="16">
        <v>0</v>
      </c>
      <c r="M865" s="16">
        <v>0</v>
      </c>
      <c r="N865" s="16">
        <v>0</v>
      </c>
      <c r="O865" s="16">
        <v>0</v>
      </c>
      <c r="P865" s="16">
        <v>62</v>
      </c>
    </row>
    <row r="866" spans="1:16" x14ac:dyDescent="0.35">
      <c r="A866" s="16" t="str">
        <f t="shared" si="41"/>
        <v>Technicians</v>
      </c>
      <c r="B866" s="16">
        <v>0</v>
      </c>
      <c r="C866" s="16">
        <v>0</v>
      </c>
      <c r="D866" s="16">
        <v>9</v>
      </c>
      <c r="E866" s="16">
        <v>1</v>
      </c>
      <c r="F866" s="16">
        <v>0</v>
      </c>
      <c r="G866" s="16">
        <v>1</v>
      </c>
      <c r="H866" s="16">
        <v>0</v>
      </c>
      <c r="I866" s="16">
        <v>0</v>
      </c>
      <c r="J866" s="16">
        <v>6</v>
      </c>
      <c r="K866" s="16">
        <v>1</v>
      </c>
      <c r="L866" s="16">
        <v>0</v>
      </c>
      <c r="M866" s="16">
        <v>0</v>
      </c>
      <c r="N866" s="16">
        <v>0</v>
      </c>
      <c r="O866" s="16">
        <v>0</v>
      </c>
      <c r="P866" s="16">
        <v>18</v>
      </c>
    </row>
    <row r="867" spans="1:16" x14ac:dyDescent="0.35">
      <c r="A867" s="16" t="str">
        <f t="shared" si="41"/>
        <v>Sales Workers</v>
      </c>
      <c r="B867" s="16">
        <v>0</v>
      </c>
      <c r="C867" s="16">
        <v>0</v>
      </c>
      <c r="D867" s="16">
        <v>0</v>
      </c>
      <c r="E867" s="16">
        <v>0</v>
      </c>
      <c r="F867" s="16">
        <v>0</v>
      </c>
      <c r="G867" s="16">
        <v>0</v>
      </c>
      <c r="H867" s="16">
        <v>0</v>
      </c>
      <c r="I867" s="16">
        <v>0</v>
      </c>
      <c r="J867" s="16">
        <v>0</v>
      </c>
      <c r="K867" s="16">
        <v>0</v>
      </c>
      <c r="L867" s="16">
        <v>0</v>
      </c>
      <c r="M867" s="16">
        <v>0</v>
      </c>
      <c r="N867" s="16">
        <v>0</v>
      </c>
      <c r="O867" s="16">
        <v>0</v>
      </c>
      <c r="P867" s="16">
        <v>0</v>
      </c>
    </row>
    <row r="868" spans="1:16" x14ac:dyDescent="0.35">
      <c r="A868" s="16" t="str">
        <f t="shared" si="41"/>
        <v>Administrative Support</v>
      </c>
      <c r="B868" s="16">
        <v>1</v>
      </c>
      <c r="C868" s="16">
        <v>1</v>
      </c>
      <c r="D868" s="16">
        <v>7</v>
      </c>
      <c r="E868" s="16">
        <v>1</v>
      </c>
      <c r="F868" s="16">
        <v>0</v>
      </c>
      <c r="G868" s="16">
        <v>0</v>
      </c>
      <c r="H868" s="16">
        <v>0</v>
      </c>
      <c r="I868" s="16">
        <v>0</v>
      </c>
      <c r="J868" s="16">
        <v>5</v>
      </c>
      <c r="K868" s="16">
        <v>3</v>
      </c>
      <c r="L868" s="16">
        <v>0</v>
      </c>
      <c r="M868" s="16">
        <v>0</v>
      </c>
      <c r="N868" s="16">
        <v>1</v>
      </c>
      <c r="O868" s="16">
        <v>0</v>
      </c>
      <c r="P868" s="16">
        <v>19</v>
      </c>
    </row>
    <row r="869" spans="1:16" x14ac:dyDescent="0.35">
      <c r="A869" s="16" t="str">
        <f t="shared" si="41"/>
        <v>Craft Workers</v>
      </c>
      <c r="B869" s="16">
        <v>10</v>
      </c>
      <c r="C869" s="16">
        <v>0</v>
      </c>
      <c r="D869" s="16">
        <v>98</v>
      </c>
      <c r="E869" s="16">
        <v>5</v>
      </c>
      <c r="F869" s="16">
        <v>1</v>
      </c>
      <c r="G869" s="16">
        <v>2</v>
      </c>
      <c r="H869" s="16">
        <v>0</v>
      </c>
      <c r="I869" s="16">
        <v>2</v>
      </c>
      <c r="J869" s="16">
        <v>4</v>
      </c>
      <c r="K869" s="16">
        <v>0</v>
      </c>
      <c r="L869" s="16">
        <v>0</v>
      </c>
      <c r="M869" s="16">
        <v>0</v>
      </c>
      <c r="N869" s="16">
        <v>0</v>
      </c>
      <c r="O869" s="16">
        <v>0</v>
      </c>
      <c r="P869" s="16">
        <v>122</v>
      </c>
    </row>
    <row r="870" spans="1:16" x14ac:dyDescent="0.35">
      <c r="A870" s="16" t="str">
        <f t="shared" si="41"/>
        <v>Operatives</v>
      </c>
      <c r="B870" s="16">
        <v>22</v>
      </c>
      <c r="C870" s="16">
        <v>3</v>
      </c>
      <c r="D870" s="16">
        <v>164</v>
      </c>
      <c r="E870" s="16">
        <v>88</v>
      </c>
      <c r="F870" s="16">
        <v>0</v>
      </c>
      <c r="G870" s="16">
        <v>2</v>
      </c>
      <c r="H870" s="16">
        <v>0</v>
      </c>
      <c r="I870" s="16">
        <v>9</v>
      </c>
      <c r="J870" s="16">
        <v>24</v>
      </c>
      <c r="K870" s="16">
        <v>18</v>
      </c>
      <c r="L870" s="16">
        <v>0</v>
      </c>
      <c r="M870" s="16">
        <v>0</v>
      </c>
      <c r="N870" s="16">
        <v>0</v>
      </c>
      <c r="O870" s="16">
        <v>2</v>
      </c>
      <c r="P870" s="16">
        <v>332</v>
      </c>
    </row>
    <row r="871" spans="1:16" x14ac:dyDescent="0.35">
      <c r="A871" s="16" t="str">
        <f t="shared" si="41"/>
        <v>Laborers &amp; Helpers</v>
      </c>
      <c r="B871" s="16">
        <v>1</v>
      </c>
      <c r="C871" s="16">
        <v>0</v>
      </c>
      <c r="D871" s="16">
        <v>1</v>
      </c>
      <c r="E871" s="16">
        <v>3</v>
      </c>
      <c r="F871" s="16">
        <v>0</v>
      </c>
      <c r="G871" s="16">
        <v>0</v>
      </c>
      <c r="H871" s="16">
        <v>0</v>
      </c>
      <c r="I871" s="16">
        <v>0</v>
      </c>
      <c r="J871" s="16">
        <v>0</v>
      </c>
      <c r="K871" s="16">
        <v>0</v>
      </c>
      <c r="L871" s="16">
        <v>0</v>
      </c>
      <c r="M871" s="16">
        <v>0</v>
      </c>
      <c r="N871" s="16">
        <v>0</v>
      </c>
      <c r="O871" s="16">
        <v>0</v>
      </c>
      <c r="P871" s="16">
        <v>5</v>
      </c>
    </row>
    <row r="872" spans="1:16" x14ac:dyDescent="0.35">
      <c r="A872" s="16" t="str">
        <f t="shared" si="41"/>
        <v>Service Workers</v>
      </c>
      <c r="B872" s="16">
        <v>0</v>
      </c>
      <c r="C872" s="16">
        <v>1</v>
      </c>
      <c r="D872" s="16">
        <v>3</v>
      </c>
      <c r="E872" s="16">
        <v>4</v>
      </c>
      <c r="F872" s="16">
        <v>0</v>
      </c>
      <c r="G872" s="16">
        <v>0</v>
      </c>
      <c r="H872" s="16">
        <v>0</v>
      </c>
      <c r="I872" s="16">
        <v>0</v>
      </c>
      <c r="J872" s="16">
        <v>6</v>
      </c>
      <c r="K872" s="16">
        <v>11</v>
      </c>
      <c r="L872" s="16">
        <v>0</v>
      </c>
      <c r="M872" s="16">
        <v>2</v>
      </c>
      <c r="N872" s="16">
        <v>0</v>
      </c>
      <c r="O872" s="16">
        <v>1</v>
      </c>
      <c r="P872" s="16">
        <v>28</v>
      </c>
    </row>
    <row r="873" spans="1:16" x14ac:dyDescent="0.35">
      <c r="A873" s="405" t="str">
        <f t="shared" si="41"/>
        <v>Total</v>
      </c>
      <c r="B873" s="405">
        <v>39</v>
      </c>
      <c r="C873" s="405">
        <v>5</v>
      </c>
      <c r="D873" s="405">
        <v>340</v>
      </c>
      <c r="E873" s="405">
        <v>109</v>
      </c>
      <c r="F873" s="405">
        <v>1</v>
      </c>
      <c r="G873" s="405">
        <v>5</v>
      </c>
      <c r="H873" s="405">
        <v>0</v>
      </c>
      <c r="I873" s="405">
        <v>13</v>
      </c>
      <c r="J873" s="405">
        <v>65</v>
      </c>
      <c r="K873" s="405">
        <v>34</v>
      </c>
      <c r="L873" s="405">
        <v>0</v>
      </c>
      <c r="M873" s="405">
        <v>2</v>
      </c>
      <c r="N873" s="405">
        <v>1</v>
      </c>
      <c r="O873" s="405">
        <v>3</v>
      </c>
      <c r="P873" s="405">
        <v>617</v>
      </c>
    </row>
    <row r="874" spans="1:16" x14ac:dyDescent="0.35">
      <c r="A874" s="406" t="str">
        <f t="shared" si="41"/>
        <v>Previous Report Total</v>
      </c>
      <c r="B874" s="413"/>
      <c r="C874" s="413"/>
      <c r="D874" s="413"/>
      <c r="E874" s="413"/>
      <c r="F874" s="413"/>
      <c r="G874" s="413"/>
      <c r="H874" s="413"/>
      <c r="I874" s="413"/>
      <c r="J874" s="413"/>
      <c r="K874" s="413"/>
      <c r="L874" s="413"/>
      <c r="M874" s="413"/>
      <c r="N874" s="413"/>
      <c r="O874" s="413"/>
      <c r="P874" s="414"/>
    </row>
    <row r="875" spans="1:16" x14ac:dyDescent="0.35">
      <c r="A875" s="412" t="s">
        <v>314</v>
      </c>
      <c r="B875" s="407"/>
      <c r="C875" s="407"/>
      <c r="D875" s="407"/>
      <c r="E875" s="407"/>
      <c r="F875" s="407"/>
      <c r="G875" s="407"/>
      <c r="H875" s="407"/>
      <c r="I875" s="407"/>
      <c r="J875" s="407"/>
      <c r="K875" s="407"/>
      <c r="L875" s="407"/>
      <c r="M875" s="407"/>
      <c r="N875" s="407"/>
      <c r="O875" s="407"/>
      <c r="P875" s="408"/>
    </row>
    <row r="876" spans="1:16" x14ac:dyDescent="0.35">
      <c r="A876" s="400" t="s">
        <v>271</v>
      </c>
      <c r="B876" s="409"/>
      <c r="C876" s="409"/>
      <c r="D876" s="409"/>
      <c r="E876" s="409"/>
      <c r="F876" s="409"/>
      <c r="G876" s="409"/>
      <c r="H876" s="409"/>
      <c r="I876" s="409"/>
      <c r="J876" s="409"/>
      <c r="K876" s="409"/>
      <c r="L876" s="409"/>
      <c r="M876" s="409"/>
      <c r="N876" s="409"/>
      <c r="O876" s="409"/>
      <c r="P876" s="410"/>
    </row>
    <row r="877" spans="1:16" x14ac:dyDescent="0.35">
      <c r="A877" s="16" t="str">
        <f>A821</f>
        <v>Executive/Sr Officials &amp; Mgrs</v>
      </c>
      <c r="B877" s="16">
        <v>0</v>
      </c>
      <c r="C877" s="16">
        <v>0</v>
      </c>
      <c r="D877" s="16">
        <v>0</v>
      </c>
      <c r="E877" s="16">
        <v>0</v>
      </c>
      <c r="F877" s="16">
        <v>0</v>
      </c>
      <c r="G877" s="16">
        <v>0</v>
      </c>
      <c r="H877" s="16">
        <v>0</v>
      </c>
      <c r="I877" s="16">
        <v>0</v>
      </c>
      <c r="J877" s="16">
        <v>0</v>
      </c>
      <c r="K877" s="16">
        <v>0</v>
      </c>
      <c r="L877" s="16">
        <v>0</v>
      </c>
      <c r="M877" s="16">
        <v>0</v>
      </c>
      <c r="N877" s="16">
        <v>0</v>
      </c>
      <c r="O877" s="16">
        <v>0</v>
      </c>
      <c r="P877" s="16">
        <v>0</v>
      </c>
    </row>
    <row r="878" spans="1:16" x14ac:dyDescent="0.35">
      <c r="A878" s="16" t="str">
        <f t="shared" ref="A878:A888" si="42">A822</f>
        <v>First/Mid Officials &amp; Mgrs</v>
      </c>
      <c r="B878" s="16">
        <v>1</v>
      </c>
      <c r="C878" s="16">
        <v>1</v>
      </c>
      <c r="D878" s="16">
        <v>21</v>
      </c>
      <c r="E878" s="16">
        <v>0</v>
      </c>
      <c r="F878" s="16">
        <v>0</v>
      </c>
      <c r="G878" s="16">
        <v>1</v>
      </c>
      <c r="H878" s="16">
        <v>0</v>
      </c>
      <c r="I878" s="16">
        <v>1</v>
      </c>
      <c r="J878" s="16">
        <v>3</v>
      </c>
      <c r="K878" s="16">
        <v>0</v>
      </c>
      <c r="L878" s="16">
        <v>0</v>
      </c>
      <c r="M878" s="16">
        <v>0</v>
      </c>
      <c r="N878" s="16">
        <v>0</v>
      </c>
      <c r="O878" s="16">
        <v>0</v>
      </c>
      <c r="P878" s="16">
        <v>28</v>
      </c>
    </row>
    <row r="879" spans="1:16" x14ac:dyDescent="0.35">
      <c r="A879" s="16" t="str">
        <f t="shared" si="42"/>
        <v>Professionals</v>
      </c>
      <c r="B879" s="16">
        <v>4</v>
      </c>
      <c r="C879" s="16">
        <v>1</v>
      </c>
      <c r="D879" s="16">
        <v>20</v>
      </c>
      <c r="E879" s="16">
        <v>0</v>
      </c>
      <c r="F879" s="16">
        <v>0</v>
      </c>
      <c r="G879" s="16">
        <v>0</v>
      </c>
      <c r="H879" s="16">
        <v>0</v>
      </c>
      <c r="I879" s="16">
        <v>1</v>
      </c>
      <c r="J879" s="16">
        <v>8</v>
      </c>
      <c r="K879" s="16">
        <v>0</v>
      </c>
      <c r="L879" s="16">
        <v>0</v>
      </c>
      <c r="M879" s="16">
        <v>1</v>
      </c>
      <c r="N879" s="16">
        <v>1</v>
      </c>
      <c r="O879" s="16">
        <v>0</v>
      </c>
      <c r="P879" s="16">
        <v>36</v>
      </c>
    </row>
    <row r="880" spans="1:16" x14ac:dyDescent="0.35">
      <c r="A880" s="16" t="str">
        <f t="shared" si="42"/>
        <v>Technicians</v>
      </c>
      <c r="B880" s="16">
        <v>4</v>
      </c>
      <c r="C880" s="16">
        <v>0</v>
      </c>
      <c r="D880" s="16">
        <v>20</v>
      </c>
      <c r="E880" s="16">
        <v>3</v>
      </c>
      <c r="F880" s="16">
        <v>0</v>
      </c>
      <c r="G880" s="16">
        <v>0</v>
      </c>
      <c r="H880" s="16">
        <v>1</v>
      </c>
      <c r="I880" s="16">
        <v>1</v>
      </c>
      <c r="J880" s="16">
        <v>1</v>
      </c>
      <c r="K880" s="16">
        <v>0</v>
      </c>
      <c r="L880" s="16">
        <v>0</v>
      </c>
      <c r="M880" s="16">
        <v>0</v>
      </c>
      <c r="N880" s="16">
        <v>0</v>
      </c>
      <c r="O880" s="16">
        <v>0</v>
      </c>
      <c r="P880" s="16">
        <v>30</v>
      </c>
    </row>
    <row r="881" spans="1:16" x14ac:dyDescent="0.35">
      <c r="A881" s="16" t="str">
        <f t="shared" si="42"/>
        <v>Sales Workers</v>
      </c>
      <c r="B881" s="16">
        <v>0</v>
      </c>
      <c r="C881" s="16">
        <v>0</v>
      </c>
      <c r="D881" s="16">
        <v>0</v>
      </c>
      <c r="E881" s="16">
        <v>0</v>
      </c>
      <c r="F881" s="16">
        <v>0</v>
      </c>
      <c r="G881" s="16">
        <v>0</v>
      </c>
      <c r="H881" s="16">
        <v>0</v>
      </c>
      <c r="I881" s="16">
        <v>0</v>
      </c>
      <c r="J881" s="16">
        <v>0</v>
      </c>
      <c r="K881" s="16">
        <v>0</v>
      </c>
      <c r="L881" s="16">
        <v>0</v>
      </c>
      <c r="M881" s="16">
        <v>0</v>
      </c>
      <c r="N881" s="16">
        <v>0</v>
      </c>
      <c r="O881" s="16">
        <v>0</v>
      </c>
      <c r="P881" s="16">
        <v>0</v>
      </c>
    </row>
    <row r="882" spans="1:16" x14ac:dyDescent="0.35">
      <c r="A882" s="16" t="str">
        <f t="shared" si="42"/>
        <v>Administrative Support</v>
      </c>
      <c r="B882" s="16">
        <v>0</v>
      </c>
      <c r="C882" s="16">
        <v>2</v>
      </c>
      <c r="D882" s="16">
        <v>0</v>
      </c>
      <c r="E882" s="16">
        <v>0</v>
      </c>
      <c r="F882" s="16">
        <v>0</v>
      </c>
      <c r="G882" s="16">
        <v>0</v>
      </c>
      <c r="H882" s="16">
        <v>0</v>
      </c>
      <c r="I882" s="16">
        <v>0</v>
      </c>
      <c r="J882" s="16">
        <v>2</v>
      </c>
      <c r="K882" s="16">
        <v>0</v>
      </c>
      <c r="L882" s="16">
        <v>0</v>
      </c>
      <c r="M882" s="16">
        <v>0</v>
      </c>
      <c r="N882" s="16">
        <v>0</v>
      </c>
      <c r="O882" s="16">
        <v>0</v>
      </c>
      <c r="P882" s="16">
        <v>4</v>
      </c>
    </row>
    <row r="883" spans="1:16" x14ac:dyDescent="0.35">
      <c r="A883" s="16" t="str">
        <f t="shared" si="42"/>
        <v>Craft Workers</v>
      </c>
      <c r="B883" s="16">
        <v>13</v>
      </c>
      <c r="C883" s="16">
        <v>0</v>
      </c>
      <c r="D883" s="16">
        <v>95</v>
      </c>
      <c r="E883" s="16">
        <v>1</v>
      </c>
      <c r="F883" s="16">
        <v>0</v>
      </c>
      <c r="G883" s="16">
        <v>1</v>
      </c>
      <c r="H883" s="16">
        <v>1</v>
      </c>
      <c r="I883" s="16">
        <v>6</v>
      </c>
      <c r="J883" s="16">
        <v>1</v>
      </c>
      <c r="K883" s="16">
        <v>0</v>
      </c>
      <c r="L883" s="16">
        <v>0</v>
      </c>
      <c r="M883" s="16">
        <v>0</v>
      </c>
      <c r="N883" s="16">
        <v>0</v>
      </c>
      <c r="O883" s="16">
        <v>0</v>
      </c>
      <c r="P883" s="16">
        <v>118</v>
      </c>
    </row>
    <row r="884" spans="1:16" x14ac:dyDescent="0.35">
      <c r="A884" s="16" t="str">
        <f t="shared" si="42"/>
        <v>Operatives</v>
      </c>
      <c r="B884" s="16">
        <v>80</v>
      </c>
      <c r="C884" s="16">
        <v>7</v>
      </c>
      <c r="D884" s="16">
        <v>211</v>
      </c>
      <c r="E884" s="16">
        <v>17</v>
      </c>
      <c r="F884" s="16">
        <v>0</v>
      </c>
      <c r="G884" s="16">
        <v>1</v>
      </c>
      <c r="H884" s="16">
        <v>4</v>
      </c>
      <c r="I884" s="16">
        <v>8</v>
      </c>
      <c r="J884" s="16">
        <v>27</v>
      </c>
      <c r="K884" s="16">
        <v>0</v>
      </c>
      <c r="L884" s="16">
        <v>0</v>
      </c>
      <c r="M884" s="16">
        <v>1</v>
      </c>
      <c r="N884" s="16">
        <v>0</v>
      </c>
      <c r="O884" s="16">
        <v>1</v>
      </c>
      <c r="P884" s="16">
        <v>357</v>
      </c>
    </row>
    <row r="885" spans="1:16" x14ac:dyDescent="0.35">
      <c r="A885" s="16" t="str">
        <f t="shared" si="42"/>
        <v>Laborers &amp; Helpers</v>
      </c>
      <c r="B885" s="16">
        <v>2</v>
      </c>
      <c r="C885" s="16">
        <v>0</v>
      </c>
      <c r="D885" s="16">
        <v>4</v>
      </c>
      <c r="E885" s="16">
        <v>0</v>
      </c>
      <c r="F885" s="16">
        <v>0</v>
      </c>
      <c r="G885" s="16">
        <v>0</v>
      </c>
      <c r="H885" s="16">
        <v>0</v>
      </c>
      <c r="I885" s="16">
        <v>0</v>
      </c>
      <c r="J885" s="16">
        <v>1</v>
      </c>
      <c r="K885" s="16">
        <v>0</v>
      </c>
      <c r="L885" s="16">
        <v>0</v>
      </c>
      <c r="M885" s="16">
        <v>0</v>
      </c>
      <c r="N885" s="16">
        <v>0</v>
      </c>
      <c r="O885" s="16">
        <v>0</v>
      </c>
      <c r="P885" s="16">
        <v>7</v>
      </c>
    </row>
    <row r="886" spans="1:16" x14ac:dyDescent="0.35">
      <c r="A886" s="16" t="str">
        <f t="shared" si="42"/>
        <v>Service Workers</v>
      </c>
      <c r="B886" s="16">
        <v>0</v>
      </c>
      <c r="C886" s="16">
        <v>0</v>
      </c>
      <c r="D886" s="16">
        <v>0</v>
      </c>
      <c r="E886" s="16">
        <v>0</v>
      </c>
      <c r="F886" s="16">
        <v>0</v>
      </c>
      <c r="G886" s="16">
        <v>0</v>
      </c>
      <c r="H886" s="16">
        <v>0</v>
      </c>
      <c r="I886" s="16">
        <v>0</v>
      </c>
      <c r="J886" s="16">
        <v>0</v>
      </c>
      <c r="K886" s="16">
        <v>0</v>
      </c>
      <c r="L886" s="16">
        <v>0</v>
      </c>
      <c r="M886" s="16">
        <v>0</v>
      </c>
      <c r="N886" s="16">
        <v>0</v>
      </c>
      <c r="O886" s="16">
        <v>0</v>
      </c>
      <c r="P886" s="16">
        <v>0</v>
      </c>
    </row>
    <row r="887" spans="1:16" x14ac:dyDescent="0.35">
      <c r="A887" s="405" t="str">
        <f t="shared" si="42"/>
        <v>Total</v>
      </c>
      <c r="B887" s="405">
        <v>104</v>
      </c>
      <c r="C887" s="405">
        <v>11</v>
      </c>
      <c r="D887" s="405">
        <v>371</v>
      </c>
      <c r="E887" s="405">
        <v>21</v>
      </c>
      <c r="F887" s="405">
        <v>0</v>
      </c>
      <c r="G887" s="405">
        <v>3</v>
      </c>
      <c r="H887" s="405">
        <v>6</v>
      </c>
      <c r="I887" s="405">
        <v>17</v>
      </c>
      <c r="J887" s="405">
        <v>43</v>
      </c>
      <c r="K887" s="405">
        <v>0</v>
      </c>
      <c r="L887" s="405">
        <v>0</v>
      </c>
      <c r="M887" s="405">
        <v>2</v>
      </c>
      <c r="N887" s="405">
        <v>1</v>
      </c>
      <c r="O887" s="405">
        <v>1</v>
      </c>
      <c r="P887" s="405">
        <v>580</v>
      </c>
    </row>
    <row r="888" spans="1:16" x14ac:dyDescent="0.35">
      <c r="A888" s="406" t="str">
        <f t="shared" si="42"/>
        <v>Previous Report Total</v>
      </c>
      <c r="B888" s="413"/>
      <c r="C888" s="413"/>
      <c r="D888" s="413"/>
      <c r="E888" s="413"/>
      <c r="F888" s="413"/>
      <c r="G888" s="413"/>
      <c r="H888" s="413"/>
      <c r="I888" s="413"/>
      <c r="J888" s="413"/>
      <c r="K888" s="413"/>
      <c r="L888" s="413"/>
      <c r="M888" s="413"/>
      <c r="N888" s="413"/>
      <c r="O888" s="413"/>
      <c r="P888" s="414"/>
    </row>
    <row r="889" spans="1:16" x14ac:dyDescent="0.35">
      <c r="A889" s="412" t="s">
        <v>314</v>
      </c>
      <c r="B889" s="407"/>
      <c r="C889" s="407"/>
      <c r="D889" s="407"/>
      <c r="E889" s="407"/>
      <c r="F889" s="407"/>
      <c r="G889" s="407"/>
      <c r="H889" s="407"/>
      <c r="I889" s="407"/>
      <c r="J889" s="407"/>
      <c r="K889" s="407"/>
      <c r="L889" s="407"/>
      <c r="M889" s="407"/>
      <c r="N889" s="407"/>
      <c r="O889" s="407"/>
      <c r="P889" s="408"/>
    </row>
    <row r="890" spans="1:16" x14ac:dyDescent="0.35">
      <c r="A890" s="400" t="s">
        <v>280</v>
      </c>
      <c r="B890" s="409"/>
      <c r="C890" s="409"/>
      <c r="D890" s="409"/>
      <c r="E890" s="409"/>
      <c r="F890" s="409"/>
      <c r="G890" s="409"/>
      <c r="H890" s="409"/>
      <c r="I890" s="409"/>
      <c r="J890" s="409"/>
      <c r="K890" s="409"/>
      <c r="L890" s="409"/>
      <c r="M890" s="409"/>
      <c r="N890" s="409"/>
      <c r="O890" s="409"/>
      <c r="P890" s="410"/>
    </row>
    <row r="891" spans="1:16" x14ac:dyDescent="0.35">
      <c r="A891" s="16" t="str">
        <f>A821</f>
        <v>Executive/Sr Officials &amp; Mgrs</v>
      </c>
      <c r="B891" s="16">
        <v>0</v>
      </c>
      <c r="C891" s="16">
        <v>0</v>
      </c>
      <c r="D891" s="16">
        <v>6</v>
      </c>
      <c r="E891" s="16">
        <v>0</v>
      </c>
      <c r="F891" s="16">
        <v>0</v>
      </c>
      <c r="G891" s="16">
        <v>0</v>
      </c>
      <c r="H891" s="16">
        <v>0</v>
      </c>
      <c r="I891" s="16">
        <v>0</v>
      </c>
      <c r="J891" s="16">
        <v>1</v>
      </c>
      <c r="K891" s="16">
        <v>0</v>
      </c>
      <c r="L891" s="16">
        <v>0</v>
      </c>
      <c r="M891" s="16">
        <v>0</v>
      </c>
      <c r="N891" s="16">
        <v>0</v>
      </c>
      <c r="O891" s="16">
        <v>0</v>
      </c>
      <c r="P891" s="16">
        <v>7</v>
      </c>
    </row>
    <row r="892" spans="1:16" x14ac:dyDescent="0.35">
      <c r="A892" s="16" t="str">
        <f t="shared" ref="A892:A902" si="43">A822</f>
        <v>First/Mid Officials &amp; Mgrs</v>
      </c>
      <c r="B892" s="16">
        <v>0</v>
      </c>
      <c r="C892" s="16">
        <v>1</v>
      </c>
      <c r="D892" s="16">
        <v>22</v>
      </c>
      <c r="E892" s="16">
        <v>5</v>
      </c>
      <c r="F892" s="16">
        <v>0</v>
      </c>
      <c r="G892" s="16">
        <v>0</v>
      </c>
      <c r="H892" s="16">
        <v>0</v>
      </c>
      <c r="I892" s="16">
        <v>0</v>
      </c>
      <c r="J892" s="16">
        <v>6</v>
      </c>
      <c r="K892" s="16">
        <v>1</v>
      </c>
      <c r="L892" s="16">
        <v>0</v>
      </c>
      <c r="M892" s="16">
        <v>0</v>
      </c>
      <c r="N892" s="16">
        <v>0</v>
      </c>
      <c r="O892" s="16">
        <v>0</v>
      </c>
      <c r="P892" s="16">
        <v>35</v>
      </c>
    </row>
    <row r="893" spans="1:16" x14ac:dyDescent="0.35">
      <c r="A893" s="16" t="str">
        <f t="shared" si="43"/>
        <v>Professionals</v>
      </c>
      <c r="B893" s="16">
        <v>0</v>
      </c>
      <c r="C893" s="16">
        <v>0</v>
      </c>
      <c r="D893" s="16">
        <v>2</v>
      </c>
      <c r="E893" s="16">
        <v>0</v>
      </c>
      <c r="F893" s="16">
        <v>0</v>
      </c>
      <c r="G893" s="16">
        <v>0</v>
      </c>
      <c r="H893" s="16">
        <v>0</v>
      </c>
      <c r="I893" s="16">
        <v>0</v>
      </c>
      <c r="J893" s="16">
        <v>0</v>
      </c>
      <c r="K893" s="16">
        <v>0</v>
      </c>
      <c r="L893" s="16">
        <v>0</v>
      </c>
      <c r="M893" s="16">
        <v>0</v>
      </c>
      <c r="N893" s="16">
        <v>0</v>
      </c>
      <c r="O893" s="16">
        <v>0</v>
      </c>
      <c r="P893" s="16">
        <v>2</v>
      </c>
    </row>
    <row r="894" spans="1:16" x14ac:dyDescent="0.35">
      <c r="A894" s="16" t="str">
        <f t="shared" si="43"/>
        <v>Technicians</v>
      </c>
      <c r="B894" s="16">
        <v>3</v>
      </c>
      <c r="C894" s="16">
        <v>1</v>
      </c>
      <c r="D894" s="16">
        <v>19</v>
      </c>
      <c r="E894" s="16">
        <v>0</v>
      </c>
      <c r="F894" s="16">
        <v>0</v>
      </c>
      <c r="G894" s="16">
        <v>1</v>
      </c>
      <c r="H894" s="16">
        <v>0</v>
      </c>
      <c r="I894" s="16">
        <v>1</v>
      </c>
      <c r="J894" s="16">
        <v>7</v>
      </c>
      <c r="K894" s="16">
        <v>0</v>
      </c>
      <c r="L894" s="16">
        <v>0</v>
      </c>
      <c r="M894" s="16">
        <v>0</v>
      </c>
      <c r="N894" s="16">
        <v>0</v>
      </c>
      <c r="O894" s="16">
        <v>0</v>
      </c>
      <c r="P894" s="16">
        <v>32</v>
      </c>
    </row>
    <row r="895" spans="1:16" x14ac:dyDescent="0.35">
      <c r="A895" s="16" t="str">
        <f t="shared" si="43"/>
        <v>Sales Workers</v>
      </c>
      <c r="B895" s="16">
        <v>0</v>
      </c>
      <c r="C895" s="16">
        <v>1</v>
      </c>
      <c r="D895" s="16">
        <v>12</v>
      </c>
      <c r="E895" s="16">
        <v>0</v>
      </c>
      <c r="F895" s="16">
        <v>0</v>
      </c>
      <c r="G895" s="16">
        <v>0</v>
      </c>
      <c r="H895" s="16">
        <v>0</v>
      </c>
      <c r="I895" s="16">
        <v>0</v>
      </c>
      <c r="J895" s="16">
        <v>7</v>
      </c>
      <c r="K895" s="16">
        <v>0</v>
      </c>
      <c r="L895" s="16">
        <v>0</v>
      </c>
      <c r="M895" s="16">
        <v>0</v>
      </c>
      <c r="N895" s="16">
        <v>0</v>
      </c>
      <c r="O895" s="16">
        <v>0</v>
      </c>
      <c r="P895" s="16">
        <v>20</v>
      </c>
    </row>
    <row r="896" spans="1:16" x14ac:dyDescent="0.35">
      <c r="A896" s="16" t="str">
        <f t="shared" si="43"/>
        <v>Administrative Support</v>
      </c>
      <c r="B896" s="16">
        <v>1</v>
      </c>
      <c r="C896" s="16">
        <v>0</v>
      </c>
      <c r="D896" s="16">
        <v>2</v>
      </c>
      <c r="E896" s="16">
        <v>0</v>
      </c>
      <c r="F896" s="16">
        <v>0</v>
      </c>
      <c r="G896" s="16">
        <v>1</v>
      </c>
      <c r="H896" s="16">
        <v>0</v>
      </c>
      <c r="I896" s="16">
        <v>0</v>
      </c>
      <c r="J896" s="16">
        <v>14</v>
      </c>
      <c r="K896" s="16">
        <v>1</v>
      </c>
      <c r="L896" s="16">
        <v>0</v>
      </c>
      <c r="M896" s="16">
        <v>0</v>
      </c>
      <c r="N896" s="16">
        <v>0</v>
      </c>
      <c r="O896" s="16">
        <v>0</v>
      </c>
      <c r="P896" s="16">
        <v>19</v>
      </c>
    </row>
    <row r="897" spans="1:16" x14ac:dyDescent="0.35">
      <c r="A897" s="16" t="str">
        <f t="shared" si="43"/>
        <v>Craft Workers</v>
      </c>
      <c r="B897" s="16">
        <v>1</v>
      </c>
      <c r="C897" s="16">
        <v>0</v>
      </c>
      <c r="D897" s="16">
        <v>5</v>
      </c>
      <c r="E897" s="16">
        <v>0</v>
      </c>
      <c r="F897" s="16">
        <v>0</v>
      </c>
      <c r="G897" s="16">
        <v>0</v>
      </c>
      <c r="H897" s="16">
        <v>0</v>
      </c>
      <c r="I897" s="16">
        <v>0</v>
      </c>
      <c r="J897" s="16">
        <v>0</v>
      </c>
      <c r="K897" s="16">
        <v>0</v>
      </c>
      <c r="L897" s="16">
        <v>0</v>
      </c>
      <c r="M897" s="16">
        <v>0</v>
      </c>
      <c r="N897" s="16">
        <v>0</v>
      </c>
      <c r="O897" s="16">
        <v>0</v>
      </c>
      <c r="P897" s="16">
        <v>6</v>
      </c>
    </row>
    <row r="898" spans="1:16" x14ac:dyDescent="0.35">
      <c r="A898" s="16" t="str">
        <f t="shared" si="43"/>
        <v>Operatives</v>
      </c>
      <c r="B898" s="16">
        <v>2</v>
      </c>
      <c r="C898" s="16">
        <v>0</v>
      </c>
      <c r="D898" s="16">
        <v>9</v>
      </c>
      <c r="E898" s="16">
        <v>12</v>
      </c>
      <c r="F898" s="16">
        <v>0</v>
      </c>
      <c r="G898" s="16">
        <v>1</v>
      </c>
      <c r="H898" s="16">
        <v>0</v>
      </c>
      <c r="I898" s="16">
        <v>0</v>
      </c>
      <c r="J898" s="16">
        <v>2</v>
      </c>
      <c r="K898" s="16">
        <v>12</v>
      </c>
      <c r="L898" s="16">
        <v>0</v>
      </c>
      <c r="M898" s="16">
        <v>0</v>
      </c>
      <c r="N898" s="16">
        <v>0</v>
      </c>
      <c r="O898" s="16">
        <v>0</v>
      </c>
      <c r="P898" s="16">
        <v>38</v>
      </c>
    </row>
    <row r="899" spans="1:16" x14ac:dyDescent="0.35">
      <c r="A899" s="16" t="str">
        <f t="shared" si="43"/>
        <v>Laborers &amp; Helpers</v>
      </c>
      <c r="B899" s="16">
        <v>2</v>
      </c>
      <c r="C899" s="16">
        <v>1</v>
      </c>
      <c r="D899" s="16">
        <v>10</v>
      </c>
      <c r="E899" s="16">
        <v>5</v>
      </c>
      <c r="F899" s="16">
        <v>0</v>
      </c>
      <c r="G899" s="16">
        <v>0</v>
      </c>
      <c r="H899" s="16">
        <v>0</v>
      </c>
      <c r="I899" s="16">
        <v>0</v>
      </c>
      <c r="J899" s="16">
        <v>2</v>
      </c>
      <c r="K899" s="16">
        <v>6</v>
      </c>
      <c r="L899" s="16">
        <v>0</v>
      </c>
      <c r="M899" s="16">
        <v>0</v>
      </c>
      <c r="N899" s="16">
        <v>0</v>
      </c>
      <c r="O899" s="16">
        <v>0</v>
      </c>
      <c r="P899" s="16">
        <v>26</v>
      </c>
    </row>
    <row r="900" spans="1:16" x14ac:dyDescent="0.35">
      <c r="A900" s="16" t="str">
        <f t="shared" si="43"/>
        <v>Service Workers</v>
      </c>
      <c r="B900" s="16">
        <v>0</v>
      </c>
      <c r="C900" s="16">
        <v>0</v>
      </c>
      <c r="D900" s="16">
        <v>8</v>
      </c>
      <c r="E900" s="16">
        <v>0</v>
      </c>
      <c r="F900" s="16">
        <v>0</v>
      </c>
      <c r="G900" s="16">
        <v>0</v>
      </c>
      <c r="H900" s="16">
        <v>0</v>
      </c>
      <c r="I900" s="16">
        <v>0</v>
      </c>
      <c r="J900" s="16">
        <v>12</v>
      </c>
      <c r="K900" s="16">
        <v>1</v>
      </c>
      <c r="L900" s="16">
        <v>0</v>
      </c>
      <c r="M900" s="16">
        <v>1</v>
      </c>
      <c r="N900" s="16">
        <v>0</v>
      </c>
      <c r="O900" s="16">
        <v>1</v>
      </c>
      <c r="P900" s="16">
        <v>23</v>
      </c>
    </row>
    <row r="901" spans="1:16" x14ac:dyDescent="0.35">
      <c r="A901" s="405" t="str">
        <f t="shared" si="43"/>
        <v>Total</v>
      </c>
      <c r="B901" s="405">
        <v>9</v>
      </c>
      <c r="C901" s="405">
        <v>4</v>
      </c>
      <c r="D901" s="405">
        <v>95</v>
      </c>
      <c r="E901" s="405">
        <v>22</v>
      </c>
      <c r="F901" s="405">
        <v>0</v>
      </c>
      <c r="G901" s="405">
        <v>3</v>
      </c>
      <c r="H901" s="405">
        <v>0</v>
      </c>
      <c r="I901" s="405">
        <v>1</v>
      </c>
      <c r="J901" s="405">
        <v>51</v>
      </c>
      <c r="K901" s="405">
        <v>21</v>
      </c>
      <c r="L901" s="405">
        <v>0</v>
      </c>
      <c r="M901" s="405">
        <v>1</v>
      </c>
      <c r="N901" s="405">
        <v>0</v>
      </c>
      <c r="O901" s="405">
        <v>1</v>
      </c>
      <c r="P901" s="405">
        <v>208</v>
      </c>
    </row>
    <row r="902" spans="1:16" x14ac:dyDescent="0.35">
      <c r="A902" s="406" t="str">
        <f t="shared" si="43"/>
        <v>Previous Report Total</v>
      </c>
      <c r="B902" s="413"/>
      <c r="C902" s="413"/>
      <c r="D902" s="413"/>
      <c r="E902" s="413"/>
      <c r="F902" s="413"/>
      <c r="G902" s="413"/>
      <c r="H902" s="413"/>
      <c r="I902" s="413"/>
      <c r="J902" s="413"/>
      <c r="K902" s="413"/>
      <c r="L902" s="413"/>
      <c r="M902" s="413"/>
      <c r="N902" s="413"/>
      <c r="O902" s="413"/>
      <c r="P902" s="414"/>
    </row>
    <row r="903" spans="1:16" x14ac:dyDescent="0.35">
      <c r="A903" s="412" t="s">
        <v>314</v>
      </c>
      <c r="B903" s="407"/>
      <c r="C903" s="407"/>
      <c r="D903" s="407"/>
      <c r="E903" s="407"/>
      <c r="F903" s="407"/>
      <c r="G903" s="407"/>
      <c r="H903" s="407"/>
      <c r="I903" s="407"/>
      <c r="J903" s="407"/>
      <c r="K903" s="407"/>
      <c r="L903" s="407"/>
      <c r="M903" s="407"/>
      <c r="N903" s="407"/>
      <c r="O903" s="407"/>
      <c r="P903" s="408"/>
    </row>
    <row r="904" spans="1:16" x14ac:dyDescent="0.35">
      <c r="A904" s="400" t="s">
        <v>263</v>
      </c>
      <c r="B904" s="409"/>
      <c r="C904" s="409"/>
      <c r="D904" s="409"/>
      <c r="E904" s="409"/>
      <c r="F904" s="409"/>
      <c r="G904" s="409"/>
      <c r="H904" s="409"/>
      <c r="I904" s="409"/>
      <c r="J904" s="409"/>
      <c r="K904" s="409"/>
      <c r="L904" s="409"/>
      <c r="M904" s="409"/>
      <c r="N904" s="409"/>
      <c r="O904" s="409"/>
      <c r="P904" s="410"/>
    </row>
    <row r="905" spans="1:16" x14ac:dyDescent="0.35">
      <c r="A905" s="16" t="str">
        <f>A821</f>
        <v>Executive/Sr Officials &amp; Mgrs</v>
      </c>
      <c r="B905" s="16">
        <v>0</v>
      </c>
      <c r="C905" s="16">
        <v>0</v>
      </c>
      <c r="D905" s="16">
        <v>0</v>
      </c>
      <c r="E905" s="16">
        <v>0</v>
      </c>
      <c r="F905" s="16">
        <v>0</v>
      </c>
      <c r="G905" s="16">
        <v>0</v>
      </c>
      <c r="H905" s="16">
        <v>0</v>
      </c>
      <c r="I905" s="16">
        <v>0</v>
      </c>
      <c r="J905" s="16">
        <v>0</v>
      </c>
      <c r="K905" s="16">
        <v>0</v>
      </c>
      <c r="L905" s="16">
        <v>0</v>
      </c>
      <c r="M905" s="16">
        <v>0</v>
      </c>
      <c r="N905" s="16">
        <v>0</v>
      </c>
      <c r="O905" s="16">
        <v>0</v>
      </c>
      <c r="P905" s="16">
        <v>0</v>
      </c>
    </row>
    <row r="906" spans="1:16" x14ac:dyDescent="0.35">
      <c r="A906" s="16" t="str">
        <f t="shared" ref="A906:A916" si="44">A822</f>
        <v>First/Mid Officials &amp; Mgrs</v>
      </c>
      <c r="B906" s="16">
        <v>0</v>
      </c>
      <c r="C906" s="16">
        <v>0</v>
      </c>
      <c r="D906" s="16">
        <v>13</v>
      </c>
      <c r="E906" s="16">
        <v>6</v>
      </c>
      <c r="F906" s="16">
        <v>0</v>
      </c>
      <c r="G906" s="16">
        <v>0</v>
      </c>
      <c r="H906" s="16">
        <v>1</v>
      </c>
      <c r="I906" s="16">
        <v>0</v>
      </c>
      <c r="J906" s="16">
        <v>4</v>
      </c>
      <c r="K906" s="16">
        <v>7</v>
      </c>
      <c r="L906" s="16">
        <v>0</v>
      </c>
      <c r="M906" s="16">
        <v>2</v>
      </c>
      <c r="N906" s="16">
        <v>0</v>
      </c>
      <c r="O906" s="16">
        <v>0</v>
      </c>
      <c r="P906" s="16">
        <v>33</v>
      </c>
    </row>
    <row r="907" spans="1:16" x14ac:dyDescent="0.35">
      <c r="A907" s="16" t="str">
        <f t="shared" si="44"/>
        <v>Professionals</v>
      </c>
      <c r="B907" s="16">
        <v>4</v>
      </c>
      <c r="C907" s="16">
        <v>2</v>
      </c>
      <c r="D907" s="16">
        <v>21</v>
      </c>
      <c r="E907" s="16">
        <v>17</v>
      </c>
      <c r="F907" s="16">
        <v>1</v>
      </c>
      <c r="G907" s="16">
        <v>0</v>
      </c>
      <c r="H907" s="16">
        <v>0</v>
      </c>
      <c r="I907" s="16">
        <v>0</v>
      </c>
      <c r="J907" s="16">
        <v>11</v>
      </c>
      <c r="K907" s="16">
        <v>9</v>
      </c>
      <c r="L907" s="16">
        <v>0</v>
      </c>
      <c r="M907" s="16">
        <v>2</v>
      </c>
      <c r="N907" s="16">
        <v>0</v>
      </c>
      <c r="O907" s="16">
        <v>0</v>
      </c>
      <c r="P907" s="16">
        <v>67</v>
      </c>
    </row>
    <row r="908" spans="1:16" x14ac:dyDescent="0.35">
      <c r="A908" s="16" t="str">
        <f t="shared" si="44"/>
        <v>Technicians</v>
      </c>
      <c r="B908" s="16">
        <v>0</v>
      </c>
      <c r="C908" s="16">
        <v>0</v>
      </c>
      <c r="D908" s="16">
        <v>0</v>
      </c>
      <c r="E908" s="16">
        <v>0</v>
      </c>
      <c r="F908" s="16">
        <v>0</v>
      </c>
      <c r="G908" s="16">
        <v>0</v>
      </c>
      <c r="H908" s="16">
        <v>0</v>
      </c>
      <c r="I908" s="16">
        <v>0</v>
      </c>
      <c r="J908" s="16">
        <v>0</v>
      </c>
      <c r="K908" s="16">
        <v>0</v>
      </c>
      <c r="L908" s="16">
        <v>0</v>
      </c>
      <c r="M908" s="16">
        <v>0</v>
      </c>
      <c r="N908" s="16">
        <v>0</v>
      </c>
      <c r="O908" s="16">
        <v>0</v>
      </c>
      <c r="P908" s="16">
        <v>0</v>
      </c>
    </row>
    <row r="909" spans="1:16" x14ac:dyDescent="0.35">
      <c r="A909" s="16" t="str">
        <f t="shared" si="44"/>
        <v>Sales Workers</v>
      </c>
      <c r="B909" s="16">
        <v>0</v>
      </c>
      <c r="C909" s="16">
        <v>0</v>
      </c>
      <c r="D909" s="16">
        <v>0</v>
      </c>
      <c r="E909" s="16">
        <v>0</v>
      </c>
      <c r="F909" s="16">
        <v>0</v>
      </c>
      <c r="G909" s="16">
        <v>0</v>
      </c>
      <c r="H909" s="16">
        <v>0</v>
      </c>
      <c r="I909" s="16">
        <v>0</v>
      </c>
      <c r="J909" s="16">
        <v>0</v>
      </c>
      <c r="K909" s="16">
        <v>0</v>
      </c>
      <c r="L909" s="16">
        <v>0</v>
      </c>
      <c r="M909" s="16">
        <v>0</v>
      </c>
      <c r="N909" s="16">
        <v>0</v>
      </c>
      <c r="O909" s="16">
        <v>0</v>
      </c>
      <c r="P909" s="16">
        <v>0</v>
      </c>
    </row>
    <row r="910" spans="1:16" x14ac:dyDescent="0.35">
      <c r="A910" s="16" t="str">
        <f t="shared" si="44"/>
        <v>Administrative Support</v>
      </c>
      <c r="B910" s="16">
        <v>0</v>
      </c>
      <c r="C910" s="16">
        <v>0</v>
      </c>
      <c r="D910" s="16">
        <v>1</v>
      </c>
      <c r="E910" s="16">
        <v>0</v>
      </c>
      <c r="F910" s="16">
        <v>0</v>
      </c>
      <c r="G910" s="16">
        <v>0</v>
      </c>
      <c r="H910" s="16">
        <v>0</v>
      </c>
      <c r="I910" s="16">
        <v>0</v>
      </c>
      <c r="J910" s="16">
        <v>0</v>
      </c>
      <c r="K910" s="16">
        <v>5</v>
      </c>
      <c r="L910" s="16">
        <v>0</v>
      </c>
      <c r="M910" s="16">
        <v>0</v>
      </c>
      <c r="N910" s="16">
        <v>0</v>
      </c>
      <c r="O910" s="16">
        <v>0</v>
      </c>
      <c r="P910" s="16">
        <v>6</v>
      </c>
    </row>
    <row r="911" spans="1:16" x14ac:dyDescent="0.35">
      <c r="A911" s="16" t="str">
        <f t="shared" si="44"/>
        <v>Craft Workers</v>
      </c>
      <c r="B911" s="16">
        <v>0</v>
      </c>
      <c r="C911" s="16">
        <v>0</v>
      </c>
      <c r="D911" s="16">
        <v>106</v>
      </c>
      <c r="E911" s="16">
        <v>18</v>
      </c>
      <c r="F911" s="16">
        <v>0</v>
      </c>
      <c r="G911" s="16">
        <v>0</v>
      </c>
      <c r="H911" s="16">
        <v>0</v>
      </c>
      <c r="I911" s="16">
        <v>5</v>
      </c>
      <c r="J911" s="16">
        <v>1</v>
      </c>
      <c r="K911" s="16">
        <v>1</v>
      </c>
      <c r="L911" s="16">
        <v>0</v>
      </c>
      <c r="M911" s="16">
        <v>0</v>
      </c>
      <c r="N911" s="16">
        <v>0</v>
      </c>
      <c r="O911" s="16">
        <v>0</v>
      </c>
      <c r="P911" s="16">
        <v>131</v>
      </c>
    </row>
    <row r="912" spans="1:16" x14ac:dyDescent="0.35">
      <c r="A912" s="16" t="str">
        <f t="shared" si="44"/>
        <v>Operatives</v>
      </c>
      <c r="B912" s="16">
        <v>6</v>
      </c>
      <c r="C912" s="16">
        <v>1</v>
      </c>
      <c r="D912" s="16">
        <v>102</v>
      </c>
      <c r="E912" s="16">
        <v>142</v>
      </c>
      <c r="F912" s="16">
        <v>0</v>
      </c>
      <c r="G912" s="16">
        <v>3</v>
      </c>
      <c r="H912" s="16">
        <v>1</v>
      </c>
      <c r="I912" s="16">
        <v>2</v>
      </c>
      <c r="J912" s="16">
        <v>8</v>
      </c>
      <c r="K912" s="16">
        <v>48</v>
      </c>
      <c r="L912" s="16">
        <v>0</v>
      </c>
      <c r="M912" s="16">
        <v>0</v>
      </c>
      <c r="N912" s="16">
        <v>0</v>
      </c>
      <c r="O912" s="16">
        <v>0</v>
      </c>
      <c r="P912" s="16">
        <v>313</v>
      </c>
    </row>
    <row r="913" spans="1:16" x14ac:dyDescent="0.35">
      <c r="A913" s="16" t="str">
        <f t="shared" si="44"/>
        <v>Laborers &amp; Helpers</v>
      </c>
      <c r="B913" s="16">
        <v>0</v>
      </c>
      <c r="C913" s="16">
        <v>0</v>
      </c>
      <c r="D913" s="16">
        <v>0</v>
      </c>
      <c r="E913" s="16">
        <v>0</v>
      </c>
      <c r="F913" s="16">
        <v>0</v>
      </c>
      <c r="G913" s="16">
        <v>0</v>
      </c>
      <c r="H913" s="16">
        <v>0</v>
      </c>
      <c r="I913" s="16">
        <v>0</v>
      </c>
      <c r="J913" s="16">
        <v>0</v>
      </c>
      <c r="K913" s="16">
        <v>0</v>
      </c>
      <c r="L913" s="16">
        <v>0</v>
      </c>
      <c r="M913" s="16">
        <v>0</v>
      </c>
      <c r="N913" s="16">
        <v>0</v>
      </c>
      <c r="O913" s="16">
        <v>0</v>
      </c>
      <c r="P913" s="16">
        <v>0</v>
      </c>
    </row>
    <row r="914" spans="1:16" x14ac:dyDescent="0.35">
      <c r="A914" s="16" t="str">
        <f t="shared" si="44"/>
        <v>Service Workers</v>
      </c>
      <c r="B914" s="16">
        <v>0</v>
      </c>
      <c r="C914" s="16">
        <v>0</v>
      </c>
      <c r="D914" s="16">
        <v>0</v>
      </c>
      <c r="E914" s="16">
        <v>0</v>
      </c>
      <c r="F914" s="16">
        <v>0</v>
      </c>
      <c r="G914" s="16">
        <v>0</v>
      </c>
      <c r="H914" s="16">
        <v>0</v>
      </c>
      <c r="I914" s="16">
        <v>0</v>
      </c>
      <c r="J914" s="16">
        <v>0</v>
      </c>
      <c r="K914" s="16">
        <v>0</v>
      </c>
      <c r="L914" s="16">
        <v>0</v>
      </c>
      <c r="M914" s="16">
        <v>0</v>
      </c>
      <c r="N914" s="16">
        <v>0</v>
      </c>
      <c r="O914" s="16">
        <v>0</v>
      </c>
      <c r="P914" s="16">
        <v>0</v>
      </c>
    </row>
    <row r="915" spans="1:16" x14ac:dyDescent="0.35">
      <c r="A915" s="405" t="str">
        <f t="shared" si="44"/>
        <v>Total</v>
      </c>
      <c r="B915" s="405">
        <v>10</v>
      </c>
      <c r="C915" s="405">
        <v>3</v>
      </c>
      <c r="D915" s="405">
        <v>243</v>
      </c>
      <c r="E915" s="405">
        <v>183</v>
      </c>
      <c r="F915" s="405">
        <v>1</v>
      </c>
      <c r="G915" s="405">
        <v>3</v>
      </c>
      <c r="H915" s="405">
        <v>2</v>
      </c>
      <c r="I915" s="405">
        <v>7</v>
      </c>
      <c r="J915" s="405">
        <v>24</v>
      </c>
      <c r="K915" s="405">
        <v>70</v>
      </c>
      <c r="L915" s="405">
        <v>0</v>
      </c>
      <c r="M915" s="405">
        <v>4</v>
      </c>
      <c r="N915" s="405">
        <v>0</v>
      </c>
      <c r="O915" s="405">
        <v>0</v>
      </c>
      <c r="P915" s="405">
        <v>550</v>
      </c>
    </row>
    <row r="916" spans="1:16" x14ac:dyDescent="0.35">
      <c r="A916" s="406" t="str">
        <f t="shared" si="44"/>
        <v>Previous Report Total</v>
      </c>
      <c r="B916" s="16">
        <v>8</v>
      </c>
      <c r="C916" s="16">
        <v>3</v>
      </c>
      <c r="D916" s="16">
        <v>268</v>
      </c>
      <c r="E916" s="16">
        <v>156</v>
      </c>
      <c r="F916" s="16">
        <v>1</v>
      </c>
      <c r="G916" s="16">
        <v>3</v>
      </c>
      <c r="H916" s="16">
        <v>2</v>
      </c>
      <c r="I916" s="16">
        <v>7</v>
      </c>
      <c r="J916" s="16">
        <v>29</v>
      </c>
      <c r="K916" s="16">
        <v>63</v>
      </c>
      <c r="L916" s="16">
        <v>0</v>
      </c>
      <c r="M916" s="16">
        <v>3</v>
      </c>
      <c r="N916" s="16">
        <v>0</v>
      </c>
      <c r="O916" s="16">
        <v>1</v>
      </c>
      <c r="P916" s="16">
        <v>544</v>
      </c>
    </row>
    <row r="917" spans="1:16" x14ac:dyDescent="0.35">
      <c r="A917" s="412" t="s">
        <v>314</v>
      </c>
      <c r="B917" s="407"/>
      <c r="C917" s="407"/>
      <c r="D917" s="407"/>
      <c r="E917" s="407"/>
      <c r="F917" s="407"/>
      <c r="G917" s="407"/>
      <c r="H917" s="407"/>
      <c r="I917" s="407"/>
      <c r="J917" s="407"/>
      <c r="K917" s="407"/>
      <c r="L917" s="407"/>
      <c r="M917" s="407"/>
      <c r="N917" s="407"/>
      <c r="O917" s="407"/>
      <c r="P917" s="408"/>
    </row>
    <row r="918" spans="1:16" x14ac:dyDescent="0.35">
      <c r="A918" s="400" t="s">
        <v>315</v>
      </c>
      <c r="B918" s="409"/>
      <c r="C918" s="409"/>
      <c r="D918" s="409"/>
      <c r="E918" s="409"/>
      <c r="F918" s="409"/>
      <c r="G918" s="409"/>
      <c r="H918" s="409"/>
      <c r="I918" s="409"/>
      <c r="J918" s="409"/>
      <c r="K918" s="409"/>
      <c r="L918" s="409"/>
      <c r="M918" s="409"/>
      <c r="N918" s="409"/>
      <c r="O918" s="409"/>
      <c r="P918" s="410"/>
    </row>
    <row r="919" spans="1:16" x14ac:dyDescent="0.35">
      <c r="A919" s="16" t="str">
        <f>A821</f>
        <v>Executive/Sr Officials &amp; Mgrs</v>
      </c>
      <c r="B919" s="326">
        <v>0</v>
      </c>
      <c r="C919" s="326">
        <v>0</v>
      </c>
      <c r="D919" s="326">
        <v>1</v>
      </c>
      <c r="E919" s="326">
        <v>0</v>
      </c>
      <c r="F919" s="326">
        <v>0</v>
      </c>
      <c r="G919" s="326">
        <v>0</v>
      </c>
      <c r="H919" s="326">
        <v>0</v>
      </c>
      <c r="I919" s="326">
        <v>0</v>
      </c>
      <c r="J919" s="326">
        <v>0</v>
      </c>
      <c r="K919" s="326">
        <v>0</v>
      </c>
      <c r="L919" s="326">
        <v>0</v>
      </c>
      <c r="M919" s="326">
        <v>0</v>
      </c>
      <c r="N919" s="326">
        <v>0</v>
      </c>
      <c r="O919" s="326">
        <v>0</v>
      </c>
      <c r="P919" s="326">
        <v>1</v>
      </c>
    </row>
    <row r="920" spans="1:16" x14ac:dyDescent="0.35">
      <c r="A920" s="16" t="str">
        <f t="shared" ref="A920:A930" si="45">A822</f>
        <v>First/Mid Officials &amp; Mgrs</v>
      </c>
      <c r="B920" s="326">
        <v>4</v>
      </c>
      <c r="C920" s="326">
        <v>1</v>
      </c>
      <c r="D920" s="326">
        <v>17</v>
      </c>
      <c r="E920" s="326">
        <v>0</v>
      </c>
      <c r="F920" s="326">
        <v>0</v>
      </c>
      <c r="G920" s="326">
        <v>0</v>
      </c>
      <c r="H920" s="326">
        <v>0</v>
      </c>
      <c r="I920" s="326">
        <v>0</v>
      </c>
      <c r="J920" s="326">
        <v>10</v>
      </c>
      <c r="K920" s="326">
        <v>0</v>
      </c>
      <c r="L920" s="326">
        <v>0</v>
      </c>
      <c r="M920" s="326">
        <v>0</v>
      </c>
      <c r="N920" s="326">
        <v>0</v>
      </c>
      <c r="O920" s="326">
        <v>1</v>
      </c>
      <c r="P920" s="326">
        <v>33</v>
      </c>
    </row>
    <row r="921" spans="1:16" x14ac:dyDescent="0.35">
      <c r="A921" s="16" t="str">
        <f t="shared" si="45"/>
        <v>Professionals</v>
      </c>
      <c r="B921" s="326">
        <v>5</v>
      </c>
      <c r="C921" s="326">
        <v>3</v>
      </c>
      <c r="D921" s="326">
        <v>44</v>
      </c>
      <c r="E921" s="326">
        <v>1</v>
      </c>
      <c r="F921" s="326">
        <v>0</v>
      </c>
      <c r="G921" s="326">
        <v>0</v>
      </c>
      <c r="H921" s="326">
        <v>0</v>
      </c>
      <c r="I921" s="326">
        <v>1</v>
      </c>
      <c r="J921" s="326">
        <v>26</v>
      </c>
      <c r="K921" s="326">
        <v>1</v>
      </c>
      <c r="L921" s="326">
        <v>1</v>
      </c>
      <c r="M921" s="326">
        <v>1</v>
      </c>
      <c r="N921" s="326">
        <v>1</v>
      </c>
      <c r="O921" s="326">
        <v>1</v>
      </c>
      <c r="P921" s="326">
        <v>85</v>
      </c>
    </row>
    <row r="922" spans="1:16" x14ac:dyDescent="0.35">
      <c r="A922" s="16" t="str">
        <f t="shared" si="45"/>
        <v>Technicians</v>
      </c>
      <c r="B922" s="326">
        <v>10</v>
      </c>
      <c r="C922" s="326">
        <v>0</v>
      </c>
      <c r="D922" s="326">
        <v>75</v>
      </c>
      <c r="E922" s="326">
        <v>0</v>
      </c>
      <c r="F922" s="326">
        <v>0</v>
      </c>
      <c r="G922" s="326">
        <v>0</v>
      </c>
      <c r="H922" s="326">
        <v>0</v>
      </c>
      <c r="I922" s="326">
        <v>0</v>
      </c>
      <c r="J922" s="326">
        <v>6</v>
      </c>
      <c r="K922" s="326">
        <v>1</v>
      </c>
      <c r="L922" s="326">
        <v>0</v>
      </c>
      <c r="M922" s="326">
        <v>0</v>
      </c>
      <c r="N922" s="326">
        <v>0</v>
      </c>
      <c r="O922" s="326">
        <v>0</v>
      </c>
      <c r="P922" s="326">
        <v>92</v>
      </c>
    </row>
    <row r="923" spans="1:16" x14ac:dyDescent="0.35">
      <c r="A923" s="16" t="str">
        <f t="shared" si="45"/>
        <v>Sales Workers</v>
      </c>
      <c r="B923" s="326">
        <v>0</v>
      </c>
      <c r="C923" s="326">
        <v>0</v>
      </c>
      <c r="D923" s="326">
        <v>0</v>
      </c>
      <c r="E923" s="326">
        <v>0</v>
      </c>
      <c r="F923" s="326">
        <v>0</v>
      </c>
      <c r="G923" s="326">
        <v>0</v>
      </c>
      <c r="H923" s="326">
        <v>0</v>
      </c>
      <c r="I923" s="326">
        <v>0</v>
      </c>
      <c r="J923" s="326">
        <v>0</v>
      </c>
      <c r="K923" s="326">
        <v>0</v>
      </c>
      <c r="L923" s="326">
        <v>0</v>
      </c>
      <c r="M923" s="326">
        <v>0</v>
      </c>
      <c r="N923" s="326">
        <v>0</v>
      </c>
      <c r="O923" s="326">
        <v>0</v>
      </c>
      <c r="P923" s="326">
        <v>0</v>
      </c>
    </row>
    <row r="924" spans="1:16" x14ac:dyDescent="0.35">
      <c r="A924" s="16" t="str">
        <f t="shared" si="45"/>
        <v>Administrative Support</v>
      </c>
      <c r="B924" s="326">
        <v>0</v>
      </c>
      <c r="C924" s="326">
        <v>1</v>
      </c>
      <c r="D924" s="326">
        <v>5</v>
      </c>
      <c r="E924" s="326">
        <v>0</v>
      </c>
      <c r="F924" s="326">
        <v>0</v>
      </c>
      <c r="G924" s="326">
        <v>0</v>
      </c>
      <c r="H924" s="326">
        <v>0</v>
      </c>
      <c r="I924" s="326">
        <v>0</v>
      </c>
      <c r="J924" s="326">
        <v>7</v>
      </c>
      <c r="K924" s="326">
        <v>0</v>
      </c>
      <c r="L924" s="326">
        <v>0</v>
      </c>
      <c r="M924" s="326">
        <v>0</v>
      </c>
      <c r="N924" s="326">
        <v>0</v>
      </c>
      <c r="O924" s="326">
        <v>0</v>
      </c>
      <c r="P924" s="326">
        <v>13</v>
      </c>
    </row>
    <row r="925" spans="1:16" x14ac:dyDescent="0.35">
      <c r="A925" s="16" t="str">
        <f t="shared" si="45"/>
        <v>Craft Workers</v>
      </c>
      <c r="B925" s="326">
        <v>24</v>
      </c>
      <c r="C925" s="326">
        <v>0</v>
      </c>
      <c r="D925" s="326">
        <v>98</v>
      </c>
      <c r="E925" s="326">
        <v>2</v>
      </c>
      <c r="F925" s="326">
        <v>0</v>
      </c>
      <c r="G925" s="326">
        <v>1</v>
      </c>
      <c r="H925" s="326">
        <v>1</v>
      </c>
      <c r="I925" s="326">
        <v>1</v>
      </c>
      <c r="J925" s="326">
        <v>3</v>
      </c>
      <c r="K925" s="326">
        <v>0</v>
      </c>
      <c r="L925" s="326">
        <v>0</v>
      </c>
      <c r="M925" s="326">
        <v>0</v>
      </c>
      <c r="N925" s="326">
        <v>0</v>
      </c>
      <c r="O925" s="326">
        <v>0</v>
      </c>
      <c r="P925" s="326">
        <v>130</v>
      </c>
    </row>
    <row r="926" spans="1:16" x14ac:dyDescent="0.35">
      <c r="A926" s="16" t="str">
        <f t="shared" si="45"/>
        <v>Operatives</v>
      </c>
      <c r="B926" s="326">
        <v>93</v>
      </c>
      <c r="C926" s="326">
        <v>5</v>
      </c>
      <c r="D926" s="326">
        <v>298</v>
      </c>
      <c r="E926" s="326">
        <v>24</v>
      </c>
      <c r="F926" s="326">
        <v>1</v>
      </c>
      <c r="G926" s="326">
        <v>6</v>
      </c>
      <c r="H926" s="326">
        <v>0</v>
      </c>
      <c r="I926" s="326">
        <v>12</v>
      </c>
      <c r="J926" s="326">
        <v>35</v>
      </c>
      <c r="K926" s="326">
        <v>4</v>
      </c>
      <c r="L926" s="326">
        <v>0</v>
      </c>
      <c r="M926" s="326">
        <v>3</v>
      </c>
      <c r="N926" s="326">
        <v>1</v>
      </c>
      <c r="O926" s="326">
        <v>3</v>
      </c>
      <c r="P926" s="326">
        <v>485</v>
      </c>
    </row>
    <row r="927" spans="1:16" x14ac:dyDescent="0.35">
      <c r="A927" s="16" t="str">
        <f t="shared" si="45"/>
        <v>Laborers &amp; Helpers</v>
      </c>
      <c r="B927" s="326">
        <v>2</v>
      </c>
      <c r="C927" s="326">
        <v>1</v>
      </c>
      <c r="D927" s="326">
        <v>9</v>
      </c>
      <c r="E927" s="326">
        <v>0</v>
      </c>
      <c r="F927" s="326">
        <v>0</v>
      </c>
      <c r="G927" s="326">
        <v>0</v>
      </c>
      <c r="H927" s="326">
        <v>0</v>
      </c>
      <c r="I927" s="326">
        <v>0</v>
      </c>
      <c r="J927" s="326">
        <v>2</v>
      </c>
      <c r="K927" s="326">
        <v>0</v>
      </c>
      <c r="L927" s="326">
        <v>0</v>
      </c>
      <c r="M927" s="326">
        <v>0</v>
      </c>
      <c r="N927" s="326">
        <v>0</v>
      </c>
      <c r="O927" s="326">
        <v>0</v>
      </c>
      <c r="P927" s="326">
        <v>14</v>
      </c>
    </row>
    <row r="928" spans="1:16" x14ac:dyDescent="0.35">
      <c r="A928" s="16" t="str">
        <f t="shared" si="45"/>
        <v>Service Workers</v>
      </c>
      <c r="B928" s="326">
        <v>0</v>
      </c>
      <c r="C928" s="326">
        <v>1</v>
      </c>
      <c r="D928" s="326">
        <v>4</v>
      </c>
      <c r="E928" s="326">
        <v>0</v>
      </c>
      <c r="F928" s="326">
        <v>0</v>
      </c>
      <c r="G928" s="326">
        <v>0</v>
      </c>
      <c r="H928" s="326">
        <v>0</v>
      </c>
      <c r="I928" s="326">
        <v>0</v>
      </c>
      <c r="J928" s="326">
        <v>4</v>
      </c>
      <c r="K928" s="326">
        <v>0</v>
      </c>
      <c r="L928" s="326">
        <v>0</v>
      </c>
      <c r="M928" s="326">
        <v>0</v>
      </c>
      <c r="N928" s="326">
        <v>0</v>
      </c>
      <c r="O928" s="326">
        <v>0</v>
      </c>
      <c r="P928" s="326">
        <v>9</v>
      </c>
    </row>
    <row r="929" spans="1:16" x14ac:dyDescent="0.35">
      <c r="A929" s="405" t="str">
        <f t="shared" si="45"/>
        <v>Total</v>
      </c>
      <c r="B929" s="411">
        <v>138</v>
      </c>
      <c r="C929" s="411">
        <v>12</v>
      </c>
      <c r="D929" s="411">
        <v>551</v>
      </c>
      <c r="E929" s="411">
        <v>27</v>
      </c>
      <c r="F929" s="411">
        <v>1</v>
      </c>
      <c r="G929" s="411">
        <v>7</v>
      </c>
      <c r="H929" s="411">
        <v>1</v>
      </c>
      <c r="I929" s="411">
        <v>14</v>
      </c>
      <c r="J929" s="411">
        <v>93</v>
      </c>
      <c r="K929" s="411">
        <v>6</v>
      </c>
      <c r="L929" s="411">
        <v>1</v>
      </c>
      <c r="M929" s="411">
        <v>4</v>
      </c>
      <c r="N929" s="411">
        <v>2</v>
      </c>
      <c r="O929" s="411">
        <v>5</v>
      </c>
      <c r="P929" s="411">
        <v>862</v>
      </c>
    </row>
    <row r="930" spans="1:16" x14ac:dyDescent="0.35">
      <c r="A930" s="406" t="str">
        <f t="shared" si="45"/>
        <v>Previous Report Total</v>
      </c>
      <c r="B930" s="326">
        <v>210</v>
      </c>
      <c r="C930" s="326">
        <v>69</v>
      </c>
      <c r="D930" s="326">
        <v>1219</v>
      </c>
      <c r="E930" s="326">
        <v>55</v>
      </c>
      <c r="F930" s="326">
        <v>1</v>
      </c>
      <c r="G930" s="326">
        <v>19</v>
      </c>
      <c r="H930" s="326">
        <v>11</v>
      </c>
      <c r="I930" s="326">
        <v>32</v>
      </c>
      <c r="J930" s="326">
        <v>278</v>
      </c>
      <c r="K930" s="326">
        <v>11</v>
      </c>
      <c r="L930" s="326">
        <v>1</v>
      </c>
      <c r="M930" s="326">
        <v>9</v>
      </c>
      <c r="N930" s="326">
        <v>4</v>
      </c>
      <c r="O930" s="326">
        <v>10</v>
      </c>
      <c r="P930" s="326">
        <v>1929</v>
      </c>
    </row>
    <row r="931" spans="1:16" x14ac:dyDescent="0.35">
      <c r="A931" s="412" t="s">
        <v>314</v>
      </c>
      <c r="B931" s="407"/>
      <c r="C931" s="407"/>
      <c r="D931" s="407"/>
      <c r="E931" s="407"/>
      <c r="F931" s="407"/>
      <c r="G931" s="407"/>
      <c r="H931" s="407"/>
      <c r="I931" s="407"/>
      <c r="J931" s="407"/>
      <c r="K931" s="407"/>
      <c r="L931" s="407"/>
      <c r="M931" s="407"/>
      <c r="N931" s="407"/>
      <c r="O931" s="407"/>
      <c r="P931" s="408"/>
    </row>
    <row r="932" spans="1:16" x14ac:dyDescent="0.35">
      <c r="A932" s="400" t="s">
        <v>316</v>
      </c>
      <c r="B932" s="409"/>
      <c r="C932" s="409"/>
      <c r="D932" s="409"/>
      <c r="E932" s="409"/>
      <c r="F932" s="409"/>
      <c r="G932" s="409"/>
      <c r="H932" s="409"/>
      <c r="I932" s="409"/>
      <c r="J932" s="409"/>
      <c r="K932" s="409"/>
      <c r="L932" s="409"/>
      <c r="M932" s="409"/>
      <c r="N932" s="409"/>
      <c r="O932" s="409"/>
      <c r="P932" s="410"/>
    </row>
    <row r="933" spans="1:16" x14ac:dyDescent="0.35">
      <c r="A933" s="16" t="str">
        <f>A821</f>
        <v>Executive/Sr Officials &amp; Mgrs</v>
      </c>
      <c r="B933" s="16">
        <v>0</v>
      </c>
      <c r="C933" s="16">
        <v>0</v>
      </c>
      <c r="D933" s="16">
        <v>1</v>
      </c>
      <c r="E933" s="16">
        <v>0</v>
      </c>
      <c r="F933" s="16">
        <v>0</v>
      </c>
      <c r="G933" s="16">
        <v>0</v>
      </c>
      <c r="H933" s="16">
        <v>0</v>
      </c>
      <c r="I933" s="16">
        <v>0</v>
      </c>
      <c r="J933" s="16">
        <v>0</v>
      </c>
      <c r="K933" s="16">
        <v>0</v>
      </c>
      <c r="L933" s="16">
        <v>0</v>
      </c>
      <c r="M933" s="16">
        <v>0</v>
      </c>
      <c r="N933" s="16">
        <v>0</v>
      </c>
      <c r="O933" s="16">
        <v>0</v>
      </c>
      <c r="P933" s="16">
        <v>1</v>
      </c>
    </row>
    <row r="934" spans="1:16" x14ac:dyDescent="0.35">
      <c r="A934" s="16" t="str">
        <f t="shared" ref="A934:A944" si="46">A822</f>
        <v>First/Mid Officials &amp; Mgrs</v>
      </c>
      <c r="B934" s="16">
        <v>5</v>
      </c>
      <c r="C934" s="16">
        <v>0</v>
      </c>
      <c r="D934" s="16">
        <v>35</v>
      </c>
      <c r="E934" s="16">
        <v>0</v>
      </c>
      <c r="F934" s="16">
        <v>0</v>
      </c>
      <c r="G934" s="16">
        <v>0</v>
      </c>
      <c r="H934" s="16">
        <v>0</v>
      </c>
      <c r="I934" s="16">
        <v>2</v>
      </c>
      <c r="J934" s="16">
        <v>11</v>
      </c>
      <c r="K934" s="16">
        <v>0</v>
      </c>
      <c r="L934" s="16">
        <v>0</v>
      </c>
      <c r="M934" s="16">
        <v>0</v>
      </c>
      <c r="N934" s="16">
        <v>0</v>
      </c>
      <c r="O934" s="16">
        <v>1</v>
      </c>
      <c r="P934" s="16">
        <v>54</v>
      </c>
    </row>
    <row r="935" spans="1:16" x14ac:dyDescent="0.35">
      <c r="A935" s="16" t="str">
        <f t="shared" si="46"/>
        <v>Professionals</v>
      </c>
      <c r="B935" s="16">
        <v>9</v>
      </c>
      <c r="C935" s="16">
        <v>3</v>
      </c>
      <c r="D935" s="16">
        <v>47</v>
      </c>
      <c r="E935" s="16">
        <v>2</v>
      </c>
      <c r="F935" s="16">
        <v>0</v>
      </c>
      <c r="G935" s="16">
        <v>1</v>
      </c>
      <c r="H935" s="16">
        <v>0</v>
      </c>
      <c r="I935" s="16">
        <v>2</v>
      </c>
      <c r="J935" s="16">
        <v>21</v>
      </c>
      <c r="K935" s="16">
        <v>0</v>
      </c>
      <c r="L935" s="16">
        <v>0</v>
      </c>
      <c r="M935" s="16">
        <v>0</v>
      </c>
      <c r="N935" s="16">
        <v>0</v>
      </c>
      <c r="O935" s="16">
        <v>0</v>
      </c>
      <c r="P935" s="16">
        <v>85</v>
      </c>
    </row>
    <row r="936" spans="1:16" x14ac:dyDescent="0.35">
      <c r="A936" s="16" t="str">
        <f t="shared" si="46"/>
        <v>Technicians</v>
      </c>
      <c r="B936" s="16">
        <v>0</v>
      </c>
      <c r="C936" s="16">
        <v>0</v>
      </c>
      <c r="D936" s="16">
        <v>2</v>
      </c>
      <c r="E936" s="16">
        <v>0</v>
      </c>
      <c r="F936" s="16">
        <v>0</v>
      </c>
      <c r="G936" s="16">
        <v>0</v>
      </c>
      <c r="H936" s="16">
        <v>0</v>
      </c>
      <c r="I936" s="16">
        <v>0</v>
      </c>
      <c r="J936" s="16">
        <v>0</v>
      </c>
      <c r="K936" s="16">
        <v>0</v>
      </c>
      <c r="L936" s="16">
        <v>0</v>
      </c>
      <c r="M936" s="16">
        <v>0</v>
      </c>
      <c r="N936" s="16">
        <v>0</v>
      </c>
      <c r="O936" s="16">
        <v>0</v>
      </c>
      <c r="P936" s="16">
        <v>2</v>
      </c>
    </row>
    <row r="937" spans="1:16" x14ac:dyDescent="0.35">
      <c r="A937" s="16" t="str">
        <f t="shared" si="46"/>
        <v>Sales Workers</v>
      </c>
      <c r="B937" s="16">
        <v>9</v>
      </c>
      <c r="C937" s="16">
        <v>1</v>
      </c>
      <c r="D937" s="16">
        <v>64</v>
      </c>
      <c r="E937" s="16">
        <v>3</v>
      </c>
      <c r="F937" s="16">
        <v>0</v>
      </c>
      <c r="G937" s="16">
        <v>1</v>
      </c>
      <c r="H937" s="16">
        <v>0</v>
      </c>
      <c r="I937" s="16">
        <v>2</v>
      </c>
      <c r="J937" s="16">
        <v>9</v>
      </c>
      <c r="K937" s="16">
        <v>0</v>
      </c>
      <c r="L937" s="16">
        <v>0</v>
      </c>
      <c r="M937" s="16">
        <v>0</v>
      </c>
      <c r="N937" s="16">
        <v>0</v>
      </c>
      <c r="O937" s="16">
        <v>0</v>
      </c>
      <c r="P937" s="16">
        <v>89</v>
      </c>
    </row>
    <row r="938" spans="1:16" x14ac:dyDescent="0.35">
      <c r="A938" s="16" t="str">
        <f t="shared" si="46"/>
        <v>Administrative Support</v>
      </c>
      <c r="B938" s="16">
        <v>0</v>
      </c>
      <c r="C938" s="16">
        <v>2</v>
      </c>
      <c r="D938" s="16">
        <v>2</v>
      </c>
      <c r="E938" s="16">
        <v>0</v>
      </c>
      <c r="F938" s="16">
        <v>0</v>
      </c>
      <c r="G938" s="16">
        <v>0</v>
      </c>
      <c r="H938" s="16">
        <v>0</v>
      </c>
      <c r="I938" s="16">
        <v>0</v>
      </c>
      <c r="J938" s="16">
        <v>7</v>
      </c>
      <c r="K938" s="16">
        <v>0</v>
      </c>
      <c r="L938" s="16">
        <v>0</v>
      </c>
      <c r="M938" s="16">
        <v>0</v>
      </c>
      <c r="N938" s="16">
        <v>0</v>
      </c>
      <c r="O938" s="16">
        <v>1</v>
      </c>
      <c r="P938" s="16">
        <v>12</v>
      </c>
    </row>
    <row r="939" spans="1:16" x14ac:dyDescent="0.35">
      <c r="A939" s="16" t="str">
        <f t="shared" si="46"/>
        <v>Craft Workers</v>
      </c>
      <c r="B939" s="16">
        <v>0</v>
      </c>
      <c r="C939" s="16">
        <v>0</v>
      </c>
      <c r="D939" s="16">
        <v>1</v>
      </c>
      <c r="E939" s="16">
        <v>0</v>
      </c>
      <c r="F939" s="16">
        <v>0</v>
      </c>
      <c r="G939" s="16">
        <v>0</v>
      </c>
      <c r="H939" s="16">
        <v>0</v>
      </c>
      <c r="I939" s="16">
        <v>0</v>
      </c>
      <c r="J939" s="16">
        <v>0</v>
      </c>
      <c r="K939" s="16">
        <v>0</v>
      </c>
      <c r="L939" s="16">
        <v>0</v>
      </c>
      <c r="M939" s="16">
        <v>0</v>
      </c>
      <c r="N939" s="16">
        <v>0</v>
      </c>
      <c r="O939" s="16">
        <v>0</v>
      </c>
      <c r="P939" s="16">
        <v>1</v>
      </c>
    </row>
    <row r="940" spans="1:16" x14ac:dyDescent="0.35">
      <c r="A940" s="16" t="str">
        <f t="shared" si="46"/>
        <v>Operatives</v>
      </c>
      <c r="B940" s="16">
        <v>45</v>
      </c>
      <c r="C940" s="16">
        <v>4</v>
      </c>
      <c r="D940" s="16">
        <v>91</v>
      </c>
      <c r="E940" s="16">
        <v>15</v>
      </c>
      <c r="F940" s="16">
        <v>2</v>
      </c>
      <c r="G940" s="16">
        <v>2</v>
      </c>
      <c r="H940" s="16">
        <v>0</v>
      </c>
      <c r="I940" s="16">
        <v>5</v>
      </c>
      <c r="J940" s="16">
        <v>0</v>
      </c>
      <c r="K940" s="16">
        <v>0</v>
      </c>
      <c r="L940" s="16">
        <v>0</v>
      </c>
      <c r="M940" s="16">
        <v>0</v>
      </c>
      <c r="N940" s="16">
        <v>0</v>
      </c>
      <c r="O940" s="16">
        <v>0</v>
      </c>
      <c r="P940" s="16">
        <v>164</v>
      </c>
    </row>
    <row r="941" spans="1:16" x14ac:dyDescent="0.35">
      <c r="A941" s="16" t="str">
        <f t="shared" si="46"/>
        <v>Laborers &amp; Helpers</v>
      </c>
      <c r="B941" s="16">
        <v>0</v>
      </c>
      <c r="C941" s="16">
        <v>0</v>
      </c>
      <c r="D941" s="16">
        <v>0</v>
      </c>
      <c r="E941" s="16">
        <v>0</v>
      </c>
      <c r="F941" s="16">
        <v>0</v>
      </c>
      <c r="G941" s="16">
        <v>0</v>
      </c>
      <c r="H941" s="16">
        <v>0</v>
      </c>
      <c r="I941" s="16">
        <v>0</v>
      </c>
      <c r="J941" s="16">
        <v>0</v>
      </c>
      <c r="K941" s="16">
        <v>0</v>
      </c>
      <c r="L941" s="16">
        <v>0</v>
      </c>
      <c r="M941" s="16">
        <v>0</v>
      </c>
      <c r="N941" s="16">
        <v>0</v>
      </c>
      <c r="O941" s="16">
        <v>0</v>
      </c>
      <c r="P941" s="16">
        <v>0</v>
      </c>
    </row>
    <row r="942" spans="1:16" x14ac:dyDescent="0.35">
      <c r="A942" s="16" t="str">
        <f t="shared" si="46"/>
        <v>Service Workers</v>
      </c>
      <c r="B942" s="16">
        <v>0</v>
      </c>
      <c r="C942" s="16">
        <v>0</v>
      </c>
      <c r="D942" s="16">
        <v>0</v>
      </c>
      <c r="E942" s="16">
        <v>0</v>
      </c>
      <c r="F942" s="16">
        <v>0</v>
      </c>
      <c r="G942" s="16">
        <v>0</v>
      </c>
      <c r="H942" s="16">
        <v>0</v>
      </c>
      <c r="I942" s="16">
        <v>0</v>
      </c>
      <c r="J942" s="16">
        <v>0</v>
      </c>
      <c r="K942" s="16">
        <v>0</v>
      </c>
      <c r="L942" s="16">
        <v>0</v>
      </c>
      <c r="M942" s="16">
        <v>0</v>
      </c>
      <c r="N942" s="16">
        <v>0</v>
      </c>
      <c r="O942" s="16">
        <v>0</v>
      </c>
      <c r="P942" s="16">
        <v>0</v>
      </c>
    </row>
    <row r="943" spans="1:16" x14ac:dyDescent="0.35">
      <c r="A943" s="405" t="str">
        <f t="shared" si="46"/>
        <v>Total</v>
      </c>
      <c r="B943" s="405">
        <v>68</v>
      </c>
      <c r="C943" s="405">
        <v>10</v>
      </c>
      <c r="D943" s="405">
        <v>243</v>
      </c>
      <c r="E943" s="405">
        <v>20</v>
      </c>
      <c r="F943" s="405">
        <v>2</v>
      </c>
      <c r="G943" s="405">
        <v>4</v>
      </c>
      <c r="H943" s="405">
        <v>0</v>
      </c>
      <c r="I943" s="405">
        <v>11</v>
      </c>
      <c r="J943" s="405">
        <v>48</v>
      </c>
      <c r="K943" s="405">
        <v>0</v>
      </c>
      <c r="L943" s="405">
        <v>0</v>
      </c>
      <c r="M943" s="405">
        <v>0</v>
      </c>
      <c r="N943" s="405">
        <v>0</v>
      </c>
      <c r="O943" s="405">
        <v>2</v>
      </c>
      <c r="P943" s="405">
        <v>408</v>
      </c>
    </row>
    <row r="944" spans="1:16" x14ac:dyDescent="0.35">
      <c r="A944" s="406" t="str">
        <f t="shared" si="46"/>
        <v>Previous Report Total</v>
      </c>
      <c r="B944" s="16">
        <v>94</v>
      </c>
      <c r="C944" s="16">
        <v>12</v>
      </c>
      <c r="D944" s="16">
        <v>294</v>
      </c>
      <c r="E944" s="16">
        <v>28</v>
      </c>
      <c r="F944" s="16">
        <v>1</v>
      </c>
      <c r="G944" s="16">
        <v>4</v>
      </c>
      <c r="H944" s="16">
        <v>2</v>
      </c>
      <c r="I944" s="16">
        <v>7</v>
      </c>
      <c r="J944" s="16">
        <v>53</v>
      </c>
      <c r="K944" s="16">
        <v>0</v>
      </c>
      <c r="L944" s="16">
        <v>0</v>
      </c>
      <c r="M944" s="16">
        <v>1</v>
      </c>
      <c r="N944" s="16">
        <v>0</v>
      </c>
      <c r="O944" s="16">
        <v>3</v>
      </c>
      <c r="P944" s="16">
        <v>499</v>
      </c>
    </row>
    <row r="945" spans="1:16" x14ac:dyDescent="0.35">
      <c r="A945" s="412" t="s">
        <v>314</v>
      </c>
      <c r="B945" s="407"/>
      <c r="C945" s="407"/>
      <c r="D945" s="407"/>
      <c r="E945" s="407"/>
      <c r="F945" s="407"/>
      <c r="G945" s="407"/>
      <c r="H945" s="407"/>
      <c r="I945" s="407"/>
      <c r="J945" s="407"/>
      <c r="K945" s="407"/>
      <c r="L945" s="407"/>
      <c r="M945" s="407"/>
      <c r="N945" s="407"/>
      <c r="O945" s="407"/>
      <c r="P945" s="408"/>
    </row>
    <row r="946" spans="1:16" x14ac:dyDescent="0.35">
      <c r="A946" s="400" t="s">
        <v>317</v>
      </c>
      <c r="B946" s="409"/>
      <c r="C946" s="409"/>
      <c r="D946" s="409"/>
      <c r="E946" s="409"/>
      <c r="F946" s="409"/>
      <c r="G946" s="409"/>
      <c r="H946" s="409"/>
      <c r="I946" s="409"/>
      <c r="J946" s="409"/>
      <c r="K946" s="409"/>
      <c r="L946" s="409"/>
      <c r="M946" s="409"/>
      <c r="N946" s="409"/>
      <c r="O946" s="409"/>
      <c r="P946" s="410"/>
    </row>
    <row r="947" spans="1:16" x14ac:dyDescent="0.35">
      <c r="A947" s="16" t="str">
        <f>A821</f>
        <v>Executive/Sr Officials &amp; Mgrs</v>
      </c>
      <c r="B947" s="16">
        <v>0</v>
      </c>
      <c r="C947" s="16">
        <v>0</v>
      </c>
      <c r="D947" s="16">
        <v>0</v>
      </c>
      <c r="E947" s="16">
        <v>0</v>
      </c>
      <c r="F947" s="16">
        <v>0</v>
      </c>
      <c r="G947" s="16">
        <v>0</v>
      </c>
      <c r="H947" s="16">
        <v>0</v>
      </c>
      <c r="I947" s="16">
        <v>0</v>
      </c>
      <c r="J947" s="16">
        <v>0</v>
      </c>
      <c r="K947" s="16">
        <v>0</v>
      </c>
      <c r="L947" s="16">
        <v>0</v>
      </c>
      <c r="M947" s="16">
        <v>0</v>
      </c>
      <c r="N947" s="16">
        <v>0</v>
      </c>
      <c r="O947" s="16">
        <v>0</v>
      </c>
      <c r="P947" s="16">
        <v>0</v>
      </c>
    </row>
    <row r="948" spans="1:16" x14ac:dyDescent="0.35">
      <c r="A948" s="16" t="str">
        <f t="shared" ref="A948:A958" si="47">A822</f>
        <v>First/Mid Officials &amp; Mgrs</v>
      </c>
      <c r="B948" s="16">
        <v>0</v>
      </c>
      <c r="C948" s="16">
        <v>0</v>
      </c>
      <c r="D948" s="16">
        <v>0</v>
      </c>
      <c r="E948" s="16">
        <v>0</v>
      </c>
      <c r="F948" s="16">
        <v>0</v>
      </c>
      <c r="G948" s="16">
        <v>0</v>
      </c>
      <c r="H948" s="16">
        <v>0</v>
      </c>
      <c r="I948" s="16">
        <v>0</v>
      </c>
      <c r="J948" s="16">
        <v>0</v>
      </c>
      <c r="K948" s="16">
        <v>0</v>
      </c>
      <c r="L948" s="16">
        <v>0</v>
      </c>
      <c r="M948" s="16">
        <v>0</v>
      </c>
      <c r="N948" s="16">
        <v>0</v>
      </c>
      <c r="O948" s="16">
        <v>0</v>
      </c>
      <c r="P948" s="16">
        <v>0</v>
      </c>
    </row>
    <row r="949" spans="1:16" x14ac:dyDescent="0.35">
      <c r="A949" s="16" t="str">
        <f t="shared" si="47"/>
        <v>Professionals</v>
      </c>
      <c r="B949" s="16">
        <v>3</v>
      </c>
      <c r="C949" s="16">
        <v>0</v>
      </c>
      <c r="D949" s="16">
        <v>4</v>
      </c>
      <c r="E949" s="16">
        <v>0</v>
      </c>
      <c r="F949" s="16">
        <v>0</v>
      </c>
      <c r="G949" s="16">
        <v>0</v>
      </c>
      <c r="H949" s="16">
        <v>0</v>
      </c>
      <c r="I949" s="16">
        <v>0</v>
      </c>
      <c r="J949" s="16">
        <v>11</v>
      </c>
      <c r="K949" s="16">
        <v>0</v>
      </c>
      <c r="L949" s="16">
        <v>0</v>
      </c>
      <c r="M949" s="16">
        <v>0</v>
      </c>
      <c r="N949" s="16">
        <v>0</v>
      </c>
      <c r="O949" s="16">
        <v>0</v>
      </c>
      <c r="P949" s="16">
        <v>18</v>
      </c>
    </row>
    <row r="950" spans="1:16" x14ac:dyDescent="0.35">
      <c r="A950" s="16" t="str">
        <f t="shared" si="47"/>
        <v>Technicians</v>
      </c>
      <c r="B950" s="16">
        <v>0</v>
      </c>
      <c r="C950" s="16">
        <v>0</v>
      </c>
      <c r="D950" s="16">
        <v>0</v>
      </c>
      <c r="E950" s="16">
        <v>0</v>
      </c>
      <c r="F950" s="16">
        <v>0</v>
      </c>
      <c r="G950" s="16">
        <v>0</v>
      </c>
      <c r="H950" s="16">
        <v>0</v>
      </c>
      <c r="I950" s="16">
        <v>0</v>
      </c>
      <c r="J950" s="16">
        <v>0</v>
      </c>
      <c r="K950" s="16">
        <v>0</v>
      </c>
      <c r="L950" s="16">
        <v>0</v>
      </c>
      <c r="M950" s="16">
        <v>0</v>
      </c>
      <c r="N950" s="16">
        <v>0</v>
      </c>
      <c r="O950" s="16">
        <v>0</v>
      </c>
      <c r="P950" s="16">
        <v>0</v>
      </c>
    </row>
    <row r="951" spans="1:16" x14ac:dyDescent="0.35">
      <c r="A951" s="16" t="str">
        <f t="shared" si="47"/>
        <v>Sales Workers</v>
      </c>
      <c r="B951" s="16">
        <v>0</v>
      </c>
      <c r="C951" s="16">
        <v>0</v>
      </c>
      <c r="D951" s="16">
        <v>0</v>
      </c>
      <c r="E951" s="16">
        <v>0</v>
      </c>
      <c r="F951" s="16">
        <v>0</v>
      </c>
      <c r="G951" s="16">
        <v>0</v>
      </c>
      <c r="H951" s="16">
        <v>0</v>
      </c>
      <c r="I951" s="16">
        <v>0</v>
      </c>
      <c r="J951" s="16">
        <v>0</v>
      </c>
      <c r="K951" s="16">
        <v>0</v>
      </c>
      <c r="L951" s="16">
        <v>0</v>
      </c>
      <c r="M951" s="16">
        <v>0</v>
      </c>
      <c r="N951" s="16">
        <v>0</v>
      </c>
      <c r="O951" s="16">
        <v>0</v>
      </c>
      <c r="P951" s="16">
        <v>0</v>
      </c>
    </row>
    <row r="952" spans="1:16" x14ac:dyDescent="0.35">
      <c r="A952" s="16" t="str">
        <f t="shared" si="47"/>
        <v>Administrative Support</v>
      </c>
      <c r="B952" s="16">
        <v>0</v>
      </c>
      <c r="C952" s="16">
        <v>0</v>
      </c>
      <c r="D952" s="16">
        <v>7</v>
      </c>
      <c r="E952" s="16">
        <v>0</v>
      </c>
      <c r="F952" s="16">
        <v>0</v>
      </c>
      <c r="G952" s="16">
        <v>0</v>
      </c>
      <c r="H952" s="16">
        <v>0</v>
      </c>
      <c r="I952" s="16">
        <v>0</v>
      </c>
      <c r="J952" s="16">
        <v>8</v>
      </c>
      <c r="K952" s="16">
        <v>0</v>
      </c>
      <c r="L952" s="16">
        <v>0</v>
      </c>
      <c r="M952" s="16">
        <v>0</v>
      </c>
      <c r="N952" s="16">
        <v>0</v>
      </c>
      <c r="O952" s="16">
        <v>0</v>
      </c>
      <c r="P952" s="16">
        <v>15</v>
      </c>
    </row>
    <row r="953" spans="1:16" x14ac:dyDescent="0.35">
      <c r="A953" s="16" t="str">
        <f t="shared" si="47"/>
        <v>Craft Workers</v>
      </c>
      <c r="B953" s="16">
        <v>0</v>
      </c>
      <c r="C953" s="16">
        <v>0</v>
      </c>
      <c r="D953" s="16">
        <v>3</v>
      </c>
      <c r="E953" s="16">
        <v>0</v>
      </c>
      <c r="F953" s="16">
        <v>0</v>
      </c>
      <c r="G953" s="16">
        <v>0</v>
      </c>
      <c r="H953" s="16">
        <v>0</v>
      </c>
      <c r="I953" s="16">
        <v>0</v>
      </c>
      <c r="J953" s="16">
        <v>0</v>
      </c>
      <c r="K953" s="16">
        <v>0</v>
      </c>
      <c r="L953" s="16">
        <v>0</v>
      </c>
      <c r="M953" s="16">
        <v>0</v>
      </c>
      <c r="N953" s="16">
        <v>0</v>
      </c>
      <c r="O953" s="16">
        <v>0</v>
      </c>
      <c r="P953" s="16">
        <v>3</v>
      </c>
    </row>
    <row r="954" spans="1:16" x14ac:dyDescent="0.35">
      <c r="A954" s="16" t="str">
        <f t="shared" si="47"/>
        <v>Operatives</v>
      </c>
      <c r="B954" s="16">
        <v>3</v>
      </c>
      <c r="C954" s="16">
        <v>0</v>
      </c>
      <c r="D954" s="16">
        <v>18</v>
      </c>
      <c r="E954" s="16">
        <v>0</v>
      </c>
      <c r="F954" s="16">
        <v>0</v>
      </c>
      <c r="G954" s="16">
        <v>0</v>
      </c>
      <c r="H954" s="16">
        <v>0</v>
      </c>
      <c r="I954" s="16">
        <v>0</v>
      </c>
      <c r="J954" s="16">
        <v>5</v>
      </c>
      <c r="K954" s="16">
        <v>0</v>
      </c>
      <c r="L954" s="16">
        <v>0</v>
      </c>
      <c r="M954" s="16">
        <v>0</v>
      </c>
      <c r="N954" s="16">
        <v>0</v>
      </c>
      <c r="O954" s="16">
        <v>0</v>
      </c>
      <c r="P954" s="16">
        <v>26</v>
      </c>
    </row>
    <row r="955" spans="1:16" x14ac:dyDescent="0.35">
      <c r="A955" s="16" t="str">
        <f t="shared" si="47"/>
        <v>Laborers &amp; Helpers</v>
      </c>
      <c r="B955" s="16">
        <v>0</v>
      </c>
      <c r="C955" s="16">
        <v>0</v>
      </c>
      <c r="D955" s="16">
        <v>0</v>
      </c>
      <c r="E955" s="16">
        <v>0</v>
      </c>
      <c r="F955" s="16">
        <v>0</v>
      </c>
      <c r="G955" s="16">
        <v>0</v>
      </c>
      <c r="H955" s="16">
        <v>0</v>
      </c>
      <c r="I955" s="16">
        <v>0</v>
      </c>
      <c r="J955" s="16">
        <v>0</v>
      </c>
      <c r="K955" s="16">
        <v>0</v>
      </c>
      <c r="L955" s="16">
        <v>0</v>
      </c>
      <c r="M955" s="16">
        <v>0</v>
      </c>
      <c r="N955" s="16">
        <v>0</v>
      </c>
      <c r="O955" s="16">
        <v>0</v>
      </c>
      <c r="P955" s="16">
        <v>0</v>
      </c>
    </row>
    <row r="956" spans="1:16" x14ac:dyDescent="0.35">
      <c r="A956" s="16" t="str">
        <f t="shared" si="47"/>
        <v>Service Workers</v>
      </c>
      <c r="B956" s="16">
        <v>0</v>
      </c>
      <c r="C956" s="16">
        <v>0</v>
      </c>
      <c r="D956" s="16">
        <v>0</v>
      </c>
      <c r="E956" s="16">
        <v>0</v>
      </c>
      <c r="F956" s="16">
        <v>0</v>
      </c>
      <c r="G956" s="16">
        <v>0</v>
      </c>
      <c r="H956" s="16">
        <v>0</v>
      </c>
      <c r="I956" s="16">
        <v>0</v>
      </c>
      <c r="J956" s="16">
        <v>0</v>
      </c>
      <c r="K956" s="16">
        <v>0</v>
      </c>
      <c r="L956" s="16">
        <v>0</v>
      </c>
      <c r="M956" s="16">
        <v>0</v>
      </c>
      <c r="N956" s="16">
        <v>0</v>
      </c>
      <c r="O956" s="16">
        <v>0</v>
      </c>
      <c r="P956" s="16">
        <v>0</v>
      </c>
    </row>
    <row r="957" spans="1:16" x14ac:dyDescent="0.35">
      <c r="A957" s="405" t="str">
        <f t="shared" si="47"/>
        <v>Total</v>
      </c>
      <c r="B957" s="405">
        <v>6</v>
      </c>
      <c r="C957" s="405">
        <v>0</v>
      </c>
      <c r="D957" s="405">
        <v>32</v>
      </c>
      <c r="E957" s="405">
        <v>0</v>
      </c>
      <c r="F957" s="405">
        <v>0</v>
      </c>
      <c r="G957" s="405">
        <v>0</v>
      </c>
      <c r="H957" s="405">
        <v>0</v>
      </c>
      <c r="I957" s="405">
        <v>0</v>
      </c>
      <c r="J957" s="405">
        <v>24</v>
      </c>
      <c r="K957" s="405">
        <v>0</v>
      </c>
      <c r="L957" s="405">
        <v>0</v>
      </c>
      <c r="M957" s="405">
        <v>0</v>
      </c>
      <c r="N957" s="405">
        <v>0</v>
      </c>
      <c r="O957" s="405">
        <v>0</v>
      </c>
      <c r="P957" s="405">
        <v>62</v>
      </c>
    </row>
    <row r="958" spans="1:16" x14ac:dyDescent="0.35">
      <c r="A958" s="406" t="str">
        <f t="shared" si="47"/>
        <v>Previous Report Total</v>
      </c>
      <c r="B958" s="413"/>
      <c r="C958" s="413"/>
      <c r="D958" s="413"/>
      <c r="E958" s="413"/>
      <c r="F958" s="413"/>
      <c r="G958" s="413"/>
      <c r="H958" s="413"/>
      <c r="I958" s="413"/>
      <c r="J958" s="413"/>
      <c r="K958" s="413"/>
      <c r="L958" s="413"/>
      <c r="M958" s="413"/>
      <c r="N958" s="413"/>
      <c r="O958" s="413"/>
      <c r="P958" s="414"/>
    </row>
    <row r="959" spans="1:16" x14ac:dyDescent="0.35">
      <c r="A959" s="412" t="s">
        <v>314</v>
      </c>
      <c r="B959" s="407"/>
      <c r="C959" s="407"/>
      <c r="D959" s="407"/>
      <c r="E959" s="407"/>
      <c r="F959" s="407"/>
      <c r="G959" s="407"/>
      <c r="H959" s="407"/>
      <c r="I959" s="407"/>
      <c r="J959" s="407"/>
      <c r="K959" s="407"/>
      <c r="L959" s="407"/>
      <c r="M959" s="407"/>
      <c r="N959" s="407"/>
      <c r="O959" s="407"/>
      <c r="P959" s="408"/>
    </row>
    <row r="960" spans="1:16" x14ac:dyDescent="0.35">
      <c r="A960" s="400" t="s">
        <v>264</v>
      </c>
      <c r="B960" s="409"/>
      <c r="C960" s="409"/>
      <c r="D960" s="409"/>
      <c r="E960" s="409"/>
      <c r="F960" s="409"/>
      <c r="G960" s="409"/>
      <c r="H960" s="409"/>
      <c r="I960" s="409"/>
      <c r="J960" s="409"/>
      <c r="K960" s="409"/>
      <c r="L960" s="409"/>
      <c r="M960" s="409"/>
      <c r="N960" s="409"/>
      <c r="O960" s="409"/>
      <c r="P960" s="410"/>
    </row>
    <row r="961" spans="1:16" x14ac:dyDescent="0.35">
      <c r="A961" s="16" t="str">
        <f>A821</f>
        <v>Executive/Sr Officials &amp; Mgrs</v>
      </c>
      <c r="B961" s="16">
        <v>0</v>
      </c>
      <c r="C961" s="16">
        <v>0</v>
      </c>
      <c r="D961" s="16">
        <v>0</v>
      </c>
      <c r="E961" s="16">
        <v>0</v>
      </c>
      <c r="F961" s="16">
        <v>0</v>
      </c>
      <c r="G961" s="16">
        <v>0</v>
      </c>
      <c r="H961" s="16">
        <v>0</v>
      </c>
      <c r="I961" s="16">
        <v>0</v>
      </c>
      <c r="J961" s="16">
        <v>0</v>
      </c>
      <c r="K961" s="16">
        <v>0</v>
      </c>
      <c r="L961" s="16">
        <v>0</v>
      </c>
      <c r="M961" s="16">
        <v>0</v>
      </c>
      <c r="N961" s="16">
        <v>0</v>
      </c>
      <c r="O961" s="16">
        <v>0</v>
      </c>
      <c r="P961" s="16">
        <v>0</v>
      </c>
    </row>
    <row r="962" spans="1:16" x14ac:dyDescent="0.35">
      <c r="A962" s="16" t="str">
        <f t="shared" ref="A962:A972" si="48">A822</f>
        <v>First/Mid Officials &amp; Mgrs</v>
      </c>
      <c r="B962" s="16">
        <v>1</v>
      </c>
      <c r="C962" s="16">
        <v>1</v>
      </c>
      <c r="D962" s="16">
        <v>17</v>
      </c>
      <c r="E962" s="16">
        <v>4</v>
      </c>
      <c r="F962" s="16">
        <v>0</v>
      </c>
      <c r="G962" s="16">
        <v>1</v>
      </c>
      <c r="H962" s="16">
        <v>0</v>
      </c>
      <c r="I962" s="16">
        <v>0</v>
      </c>
      <c r="J962" s="16">
        <v>6</v>
      </c>
      <c r="K962" s="16">
        <v>1</v>
      </c>
      <c r="L962" s="16">
        <v>0</v>
      </c>
      <c r="M962" s="16">
        <v>1</v>
      </c>
      <c r="N962" s="16">
        <v>0</v>
      </c>
      <c r="O962" s="16">
        <v>1</v>
      </c>
      <c r="P962" s="16">
        <v>33</v>
      </c>
    </row>
    <row r="963" spans="1:16" x14ac:dyDescent="0.35">
      <c r="A963" s="16" t="str">
        <f t="shared" si="48"/>
        <v>Professionals</v>
      </c>
      <c r="B963" s="16">
        <v>0</v>
      </c>
      <c r="C963" s="16">
        <v>0</v>
      </c>
      <c r="D963" s="16">
        <v>25</v>
      </c>
      <c r="E963" s="16">
        <v>4</v>
      </c>
      <c r="F963" s="16">
        <v>0</v>
      </c>
      <c r="G963" s="16">
        <v>1</v>
      </c>
      <c r="H963" s="16">
        <v>0</v>
      </c>
      <c r="I963" s="16">
        <v>0</v>
      </c>
      <c r="J963" s="16">
        <v>13</v>
      </c>
      <c r="K963" s="16">
        <v>4</v>
      </c>
      <c r="L963" s="16">
        <v>0</v>
      </c>
      <c r="M963" s="16">
        <v>1</v>
      </c>
      <c r="N963" s="16">
        <v>0</v>
      </c>
      <c r="O963" s="16">
        <v>0</v>
      </c>
      <c r="P963" s="16">
        <v>48</v>
      </c>
    </row>
    <row r="964" spans="1:16" x14ac:dyDescent="0.35">
      <c r="A964" s="16" t="str">
        <f t="shared" si="48"/>
        <v>Technicians</v>
      </c>
      <c r="B964" s="16">
        <v>0</v>
      </c>
      <c r="C964" s="16">
        <v>0</v>
      </c>
      <c r="D964" s="16">
        <v>0</v>
      </c>
      <c r="E964" s="16">
        <v>0</v>
      </c>
      <c r="F964" s="16">
        <v>0</v>
      </c>
      <c r="G964" s="16">
        <v>0</v>
      </c>
      <c r="H964" s="16">
        <v>0</v>
      </c>
      <c r="I964" s="16">
        <v>0</v>
      </c>
      <c r="J964" s="16">
        <v>0</v>
      </c>
      <c r="K964" s="16">
        <v>0</v>
      </c>
      <c r="L964" s="16">
        <v>0</v>
      </c>
      <c r="M964" s="16">
        <v>0</v>
      </c>
      <c r="N964" s="16">
        <v>0</v>
      </c>
      <c r="O964" s="16">
        <v>0</v>
      </c>
      <c r="P964" s="16">
        <v>0</v>
      </c>
    </row>
    <row r="965" spans="1:16" x14ac:dyDescent="0.35">
      <c r="A965" s="16" t="str">
        <f t="shared" si="48"/>
        <v>Sales Workers</v>
      </c>
      <c r="B965" s="16">
        <v>0</v>
      </c>
      <c r="C965" s="16">
        <v>0</v>
      </c>
      <c r="D965" s="16">
        <v>0</v>
      </c>
      <c r="E965" s="16">
        <v>0</v>
      </c>
      <c r="F965" s="16">
        <v>0</v>
      </c>
      <c r="G965" s="16">
        <v>0</v>
      </c>
      <c r="H965" s="16">
        <v>0</v>
      </c>
      <c r="I965" s="16">
        <v>0</v>
      </c>
      <c r="J965" s="16">
        <v>0</v>
      </c>
      <c r="K965" s="16">
        <v>0</v>
      </c>
      <c r="L965" s="16">
        <v>0</v>
      </c>
      <c r="M965" s="16">
        <v>0</v>
      </c>
      <c r="N965" s="16">
        <v>0</v>
      </c>
      <c r="O965" s="16">
        <v>0</v>
      </c>
      <c r="P965" s="16">
        <v>0</v>
      </c>
    </row>
    <row r="966" spans="1:16" x14ac:dyDescent="0.35">
      <c r="A966" s="16" t="str">
        <f t="shared" si="48"/>
        <v>Administrative Support</v>
      </c>
      <c r="B966" s="16">
        <v>0</v>
      </c>
      <c r="C966" s="16">
        <v>0</v>
      </c>
      <c r="D966" s="16">
        <v>1</v>
      </c>
      <c r="E966" s="16">
        <v>0</v>
      </c>
      <c r="F966" s="16">
        <v>0</v>
      </c>
      <c r="G966" s="16">
        <v>0</v>
      </c>
      <c r="H966" s="16">
        <v>0</v>
      </c>
      <c r="I966" s="16">
        <v>0</v>
      </c>
      <c r="J966" s="16">
        <v>3</v>
      </c>
      <c r="K966" s="16">
        <v>0</v>
      </c>
      <c r="L966" s="16">
        <v>0</v>
      </c>
      <c r="M966" s="16">
        <v>0</v>
      </c>
      <c r="N966" s="16">
        <v>0</v>
      </c>
      <c r="O966" s="16">
        <v>0</v>
      </c>
      <c r="P966" s="16">
        <v>4</v>
      </c>
    </row>
    <row r="967" spans="1:16" x14ac:dyDescent="0.35">
      <c r="A967" s="16" t="str">
        <f t="shared" si="48"/>
        <v>Craft Workers</v>
      </c>
      <c r="B967" s="16">
        <v>5</v>
      </c>
      <c r="C967" s="16">
        <v>0</v>
      </c>
      <c r="D967" s="16">
        <v>167</v>
      </c>
      <c r="E967" s="16">
        <v>13</v>
      </c>
      <c r="F967" s="16">
        <v>0</v>
      </c>
      <c r="G967" s="16">
        <v>2</v>
      </c>
      <c r="H967" s="16">
        <v>0</v>
      </c>
      <c r="I967" s="16">
        <v>2</v>
      </c>
      <c r="J967" s="16">
        <v>2</v>
      </c>
      <c r="K967" s="16">
        <v>1</v>
      </c>
      <c r="L967" s="16">
        <v>0</v>
      </c>
      <c r="M967" s="16">
        <v>0</v>
      </c>
      <c r="N967" s="16">
        <v>0</v>
      </c>
      <c r="O967" s="16">
        <v>0</v>
      </c>
      <c r="P967" s="16">
        <v>192</v>
      </c>
    </row>
    <row r="968" spans="1:16" x14ac:dyDescent="0.35">
      <c r="A968" s="16" t="str">
        <f t="shared" si="48"/>
        <v>Operatives</v>
      </c>
      <c r="B968" s="16">
        <v>3</v>
      </c>
      <c r="C968" s="16">
        <v>0</v>
      </c>
      <c r="D968" s="16">
        <v>75</v>
      </c>
      <c r="E968" s="16">
        <v>53</v>
      </c>
      <c r="F968" s="16">
        <v>0</v>
      </c>
      <c r="G968" s="16">
        <v>1</v>
      </c>
      <c r="H968" s="16">
        <v>1</v>
      </c>
      <c r="I968" s="16">
        <v>2</v>
      </c>
      <c r="J968" s="16">
        <v>28</v>
      </c>
      <c r="K968" s="16">
        <v>13</v>
      </c>
      <c r="L968" s="16">
        <v>0</v>
      </c>
      <c r="M968" s="16">
        <v>1</v>
      </c>
      <c r="N968" s="16">
        <v>0</v>
      </c>
      <c r="O968" s="16">
        <v>1</v>
      </c>
      <c r="P968" s="16">
        <v>178</v>
      </c>
    </row>
    <row r="969" spans="1:16" x14ac:dyDescent="0.35">
      <c r="A969" s="16" t="str">
        <f t="shared" si="48"/>
        <v>Laborers &amp; Helpers</v>
      </c>
      <c r="B969" s="16">
        <v>0</v>
      </c>
      <c r="C969" s="16">
        <v>0</v>
      </c>
      <c r="D969" s="16">
        <v>0</v>
      </c>
      <c r="E969" s="16">
        <v>0</v>
      </c>
      <c r="F969" s="16">
        <v>0</v>
      </c>
      <c r="G969" s="16">
        <v>0</v>
      </c>
      <c r="H969" s="16">
        <v>0</v>
      </c>
      <c r="I969" s="16">
        <v>0</v>
      </c>
      <c r="J969" s="16">
        <v>0</v>
      </c>
      <c r="K969" s="16">
        <v>0</v>
      </c>
      <c r="L969" s="16">
        <v>0</v>
      </c>
      <c r="M969" s="16">
        <v>0</v>
      </c>
      <c r="N969" s="16">
        <v>0</v>
      </c>
      <c r="O969" s="16">
        <v>0</v>
      </c>
      <c r="P969" s="16">
        <v>0</v>
      </c>
    </row>
    <row r="970" spans="1:16" x14ac:dyDescent="0.35">
      <c r="A970" s="16" t="str">
        <f t="shared" si="48"/>
        <v>Service Workers</v>
      </c>
      <c r="B970" s="16">
        <v>0</v>
      </c>
      <c r="C970" s="16">
        <v>0</v>
      </c>
      <c r="D970" s="16">
        <v>0</v>
      </c>
      <c r="E970" s="16">
        <v>0</v>
      </c>
      <c r="F970" s="16">
        <v>0</v>
      </c>
      <c r="G970" s="16">
        <v>0</v>
      </c>
      <c r="H970" s="16">
        <v>0</v>
      </c>
      <c r="I970" s="16">
        <v>0</v>
      </c>
      <c r="J970" s="16">
        <v>0</v>
      </c>
      <c r="K970" s="16">
        <v>0</v>
      </c>
      <c r="L970" s="16">
        <v>0</v>
      </c>
      <c r="M970" s="16">
        <v>0</v>
      </c>
      <c r="N970" s="16">
        <v>0</v>
      </c>
      <c r="O970" s="16">
        <v>0</v>
      </c>
      <c r="P970" s="16">
        <v>0</v>
      </c>
    </row>
    <row r="971" spans="1:16" x14ac:dyDescent="0.35">
      <c r="A971" s="405" t="str">
        <f t="shared" si="48"/>
        <v>Total</v>
      </c>
      <c r="B971" s="405">
        <v>9</v>
      </c>
      <c r="C971" s="405">
        <v>1</v>
      </c>
      <c r="D971" s="405">
        <v>285</v>
      </c>
      <c r="E971" s="405">
        <v>74</v>
      </c>
      <c r="F971" s="405">
        <v>0</v>
      </c>
      <c r="G971" s="405">
        <v>5</v>
      </c>
      <c r="H971" s="405">
        <v>1</v>
      </c>
      <c r="I971" s="405">
        <v>4</v>
      </c>
      <c r="J971" s="405">
        <v>52</v>
      </c>
      <c r="K971" s="405">
        <v>19</v>
      </c>
      <c r="L971" s="405">
        <v>0</v>
      </c>
      <c r="M971" s="405">
        <v>3</v>
      </c>
      <c r="N971" s="405">
        <v>0</v>
      </c>
      <c r="O971" s="405">
        <v>2</v>
      </c>
      <c r="P971" s="405">
        <v>455</v>
      </c>
    </row>
    <row r="972" spans="1:16" x14ac:dyDescent="0.35">
      <c r="A972" s="406" t="str">
        <f t="shared" si="48"/>
        <v>Previous Report Total</v>
      </c>
      <c r="B972" s="16">
        <v>10</v>
      </c>
      <c r="C972" s="16">
        <v>1</v>
      </c>
      <c r="D972" s="16">
        <v>300</v>
      </c>
      <c r="E972" s="16">
        <v>78</v>
      </c>
      <c r="F972" s="16">
        <v>0</v>
      </c>
      <c r="G972" s="16">
        <v>6</v>
      </c>
      <c r="H972" s="16">
        <v>1</v>
      </c>
      <c r="I972" s="16">
        <v>5</v>
      </c>
      <c r="J972" s="16">
        <v>56</v>
      </c>
      <c r="K972" s="16">
        <v>18</v>
      </c>
      <c r="L972" s="16">
        <v>0</v>
      </c>
      <c r="M972" s="16">
        <v>4</v>
      </c>
      <c r="N972" s="16">
        <v>0</v>
      </c>
      <c r="O972" s="16">
        <v>2</v>
      </c>
      <c r="P972" s="16">
        <v>481</v>
      </c>
    </row>
    <row r="973" spans="1:16" x14ac:dyDescent="0.35">
      <c r="A973" s="412" t="s">
        <v>314</v>
      </c>
      <c r="B973" s="407"/>
      <c r="C973" s="407"/>
      <c r="D973" s="407"/>
      <c r="E973" s="407"/>
      <c r="F973" s="407"/>
      <c r="G973" s="407"/>
      <c r="H973" s="407"/>
      <c r="I973" s="407"/>
      <c r="J973" s="407"/>
      <c r="K973" s="407"/>
      <c r="L973" s="407"/>
      <c r="M973" s="407"/>
      <c r="N973" s="407"/>
      <c r="O973" s="407"/>
      <c r="P973" s="408"/>
    </row>
    <row r="974" spans="1:16" x14ac:dyDescent="0.35">
      <c r="A974" s="400" t="s">
        <v>318</v>
      </c>
      <c r="B974" s="409"/>
      <c r="C974" s="409"/>
      <c r="D974" s="409"/>
      <c r="E974" s="409"/>
      <c r="F974" s="409"/>
      <c r="G974" s="409"/>
      <c r="H974" s="409"/>
      <c r="I974" s="409"/>
      <c r="J974" s="409"/>
      <c r="K974" s="409"/>
      <c r="L974" s="409"/>
      <c r="M974" s="409"/>
      <c r="N974" s="409"/>
      <c r="O974" s="409"/>
      <c r="P974" s="410"/>
    </row>
    <row r="975" spans="1:16" x14ac:dyDescent="0.35">
      <c r="A975" s="16" t="str">
        <f>A821</f>
        <v>Executive/Sr Officials &amp; Mgrs</v>
      </c>
      <c r="B975" s="16">
        <v>0</v>
      </c>
      <c r="C975" s="16">
        <v>0</v>
      </c>
      <c r="D975" s="16">
        <v>1</v>
      </c>
      <c r="E975" s="16">
        <v>0</v>
      </c>
      <c r="F975" s="16">
        <v>0</v>
      </c>
      <c r="G975" s="16">
        <v>0</v>
      </c>
      <c r="H975" s="16">
        <v>0</v>
      </c>
      <c r="I975" s="16">
        <v>0</v>
      </c>
      <c r="J975" s="16">
        <v>0</v>
      </c>
      <c r="K975" s="16">
        <v>0</v>
      </c>
      <c r="L975" s="16">
        <v>0</v>
      </c>
      <c r="M975" s="16">
        <v>0</v>
      </c>
      <c r="N975" s="16">
        <v>0</v>
      </c>
      <c r="O975" s="16">
        <v>0</v>
      </c>
      <c r="P975" s="16">
        <v>1</v>
      </c>
    </row>
    <row r="976" spans="1:16" x14ac:dyDescent="0.35">
      <c r="A976" s="16" t="str">
        <f t="shared" ref="A976:A986" si="49">A822</f>
        <v>First/Mid Officials &amp; Mgrs</v>
      </c>
      <c r="B976" s="16">
        <v>0</v>
      </c>
      <c r="C976" s="16">
        <v>0</v>
      </c>
      <c r="D976" s="16">
        <v>5</v>
      </c>
      <c r="E976" s="16">
        <v>0</v>
      </c>
      <c r="F976" s="16">
        <v>1</v>
      </c>
      <c r="G976" s="16">
        <v>0</v>
      </c>
      <c r="H976" s="16">
        <v>0</v>
      </c>
      <c r="I976" s="16">
        <v>0</v>
      </c>
      <c r="J976" s="16">
        <v>0</v>
      </c>
      <c r="K976" s="16">
        <v>0</v>
      </c>
      <c r="L976" s="16">
        <v>0</v>
      </c>
      <c r="M976" s="16">
        <v>0</v>
      </c>
      <c r="N976" s="16">
        <v>0</v>
      </c>
      <c r="O976" s="16">
        <v>1</v>
      </c>
      <c r="P976" s="16">
        <v>7</v>
      </c>
    </row>
    <row r="977" spans="1:16" x14ac:dyDescent="0.35">
      <c r="A977" s="16" t="str">
        <f t="shared" si="49"/>
        <v>Professionals</v>
      </c>
      <c r="B977" s="16">
        <v>0</v>
      </c>
      <c r="C977" s="16">
        <v>0</v>
      </c>
      <c r="D977" s="16">
        <v>10</v>
      </c>
      <c r="E977" s="16">
        <v>0</v>
      </c>
      <c r="F977" s="16">
        <v>0</v>
      </c>
      <c r="G977" s="16">
        <v>0</v>
      </c>
      <c r="H977" s="16">
        <v>0</v>
      </c>
      <c r="I977" s="16">
        <v>0</v>
      </c>
      <c r="J977" s="16">
        <v>11</v>
      </c>
      <c r="K977" s="16">
        <v>0</v>
      </c>
      <c r="L977" s="16">
        <v>0</v>
      </c>
      <c r="M977" s="16">
        <v>0</v>
      </c>
      <c r="N977" s="16">
        <v>0</v>
      </c>
      <c r="O977" s="16">
        <v>0</v>
      </c>
      <c r="P977" s="16">
        <v>21</v>
      </c>
    </row>
    <row r="978" spans="1:16" x14ac:dyDescent="0.35">
      <c r="A978" s="16" t="str">
        <f t="shared" si="49"/>
        <v>Technicians</v>
      </c>
      <c r="B978" s="16">
        <v>0</v>
      </c>
      <c r="C978" s="16">
        <v>0</v>
      </c>
      <c r="D978" s="16">
        <v>0</v>
      </c>
      <c r="E978" s="16">
        <v>0</v>
      </c>
      <c r="F978" s="16">
        <v>0</v>
      </c>
      <c r="G978" s="16">
        <v>0</v>
      </c>
      <c r="H978" s="16">
        <v>0</v>
      </c>
      <c r="I978" s="16">
        <v>0</v>
      </c>
      <c r="J978" s="16">
        <v>0</v>
      </c>
      <c r="K978" s="16">
        <v>0</v>
      </c>
      <c r="L978" s="16">
        <v>0</v>
      </c>
      <c r="M978" s="16">
        <v>0</v>
      </c>
      <c r="N978" s="16">
        <v>0</v>
      </c>
      <c r="O978" s="16">
        <v>0</v>
      </c>
      <c r="P978" s="16">
        <v>0</v>
      </c>
    </row>
    <row r="979" spans="1:16" x14ac:dyDescent="0.35">
      <c r="A979" s="16" t="str">
        <f t="shared" si="49"/>
        <v>Sales Workers</v>
      </c>
      <c r="B979" s="16">
        <v>0</v>
      </c>
      <c r="C979" s="16">
        <v>0</v>
      </c>
      <c r="D979" s="16">
        <v>0</v>
      </c>
      <c r="E979" s="16">
        <v>0</v>
      </c>
      <c r="F979" s="16">
        <v>0</v>
      </c>
      <c r="G979" s="16">
        <v>0</v>
      </c>
      <c r="H979" s="16">
        <v>0</v>
      </c>
      <c r="I979" s="16">
        <v>0</v>
      </c>
      <c r="J979" s="16">
        <v>0</v>
      </c>
      <c r="K979" s="16">
        <v>0</v>
      </c>
      <c r="L979" s="16">
        <v>0</v>
      </c>
      <c r="M979" s="16">
        <v>0</v>
      </c>
      <c r="N979" s="16">
        <v>0</v>
      </c>
      <c r="O979" s="16">
        <v>0</v>
      </c>
      <c r="P979" s="16">
        <v>0</v>
      </c>
    </row>
    <row r="980" spans="1:16" x14ac:dyDescent="0.35">
      <c r="A980" s="16" t="str">
        <f t="shared" si="49"/>
        <v>Administrative Support</v>
      </c>
      <c r="B980" s="16">
        <v>0</v>
      </c>
      <c r="C980" s="16">
        <v>0</v>
      </c>
      <c r="D980" s="16">
        <v>0</v>
      </c>
      <c r="E980" s="16">
        <v>0</v>
      </c>
      <c r="F980" s="16">
        <v>0</v>
      </c>
      <c r="G980" s="16">
        <v>0</v>
      </c>
      <c r="H980" s="16">
        <v>0</v>
      </c>
      <c r="I980" s="16">
        <v>0</v>
      </c>
      <c r="J980" s="16">
        <v>1</v>
      </c>
      <c r="K980" s="16">
        <v>0</v>
      </c>
      <c r="L980" s="16">
        <v>0</v>
      </c>
      <c r="M980" s="16">
        <v>0</v>
      </c>
      <c r="N980" s="16">
        <v>0</v>
      </c>
      <c r="O980" s="16">
        <v>0</v>
      </c>
      <c r="P980" s="16">
        <v>1</v>
      </c>
    </row>
    <row r="981" spans="1:16" x14ac:dyDescent="0.35">
      <c r="A981" s="16" t="str">
        <f t="shared" si="49"/>
        <v>Craft Workers</v>
      </c>
      <c r="B981" s="16">
        <v>0</v>
      </c>
      <c r="C981" s="16">
        <v>0</v>
      </c>
      <c r="D981" s="16">
        <v>10</v>
      </c>
      <c r="E981" s="16">
        <v>0</v>
      </c>
      <c r="F981" s="16">
        <v>0</v>
      </c>
      <c r="G981" s="16">
        <v>0</v>
      </c>
      <c r="H981" s="16">
        <v>0</v>
      </c>
      <c r="I981" s="16">
        <v>0</v>
      </c>
      <c r="J981" s="16">
        <v>0</v>
      </c>
      <c r="K981" s="16">
        <v>0</v>
      </c>
      <c r="L981" s="16">
        <v>0</v>
      </c>
      <c r="M981" s="16">
        <v>0</v>
      </c>
      <c r="N981" s="16">
        <v>0</v>
      </c>
      <c r="O981" s="16">
        <v>0</v>
      </c>
      <c r="P981" s="16">
        <v>10</v>
      </c>
    </row>
    <row r="982" spans="1:16" x14ac:dyDescent="0.35">
      <c r="A982" s="16" t="str">
        <f t="shared" si="49"/>
        <v>Operatives</v>
      </c>
      <c r="B982" s="16">
        <v>0</v>
      </c>
      <c r="C982" s="16">
        <v>0</v>
      </c>
      <c r="D982" s="16">
        <v>26</v>
      </c>
      <c r="E982" s="16">
        <v>0</v>
      </c>
      <c r="F982" s="16">
        <v>0</v>
      </c>
      <c r="G982" s="16">
        <v>0</v>
      </c>
      <c r="H982" s="16">
        <v>0</v>
      </c>
      <c r="I982" s="16">
        <v>0</v>
      </c>
      <c r="J982" s="16">
        <v>4</v>
      </c>
      <c r="K982" s="16">
        <v>0</v>
      </c>
      <c r="L982" s="16">
        <v>0</v>
      </c>
      <c r="M982" s="16">
        <v>0</v>
      </c>
      <c r="N982" s="16">
        <v>0</v>
      </c>
      <c r="O982" s="16">
        <v>0</v>
      </c>
      <c r="P982" s="16">
        <v>30</v>
      </c>
    </row>
    <row r="983" spans="1:16" x14ac:dyDescent="0.35">
      <c r="A983" s="16" t="str">
        <f t="shared" si="49"/>
        <v>Laborers &amp; Helpers</v>
      </c>
      <c r="B983" s="16">
        <v>0</v>
      </c>
      <c r="C983" s="16">
        <v>0</v>
      </c>
      <c r="D983" s="16">
        <v>0</v>
      </c>
      <c r="E983" s="16">
        <v>0</v>
      </c>
      <c r="F983" s="16">
        <v>0</v>
      </c>
      <c r="G983" s="16">
        <v>0</v>
      </c>
      <c r="H983" s="16">
        <v>0</v>
      </c>
      <c r="I983" s="16">
        <v>0</v>
      </c>
      <c r="J983" s="16">
        <v>0</v>
      </c>
      <c r="K983" s="16">
        <v>0</v>
      </c>
      <c r="L983" s="16">
        <v>0</v>
      </c>
      <c r="M983" s="16">
        <v>0</v>
      </c>
      <c r="N983" s="16">
        <v>0</v>
      </c>
      <c r="O983" s="16">
        <v>0</v>
      </c>
      <c r="P983" s="16">
        <v>0</v>
      </c>
    </row>
    <row r="984" spans="1:16" x14ac:dyDescent="0.35">
      <c r="A984" s="16" t="str">
        <f t="shared" si="49"/>
        <v>Service Workers</v>
      </c>
      <c r="B984" s="16">
        <v>0</v>
      </c>
      <c r="C984" s="16">
        <v>0</v>
      </c>
      <c r="D984" s="16">
        <v>1</v>
      </c>
      <c r="E984" s="16">
        <v>0</v>
      </c>
      <c r="F984" s="16">
        <v>0</v>
      </c>
      <c r="G984" s="16">
        <v>0</v>
      </c>
      <c r="H984" s="16">
        <v>0</v>
      </c>
      <c r="I984" s="16">
        <v>0</v>
      </c>
      <c r="J984" s="16">
        <v>2</v>
      </c>
      <c r="K984" s="16">
        <v>0</v>
      </c>
      <c r="L984" s="16">
        <v>0</v>
      </c>
      <c r="M984" s="16">
        <v>0</v>
      </c>
      <c r="N984" s="16">
        <v>0</v>
      </c>
      <c r="O984" s="16">
        <v>0</v>
      </c>
      <c r="P984" s="16">
        <v>3</v>
      </c>
    </row>
    <row r="985" spans="1:16" x14ac:dyDescent="0.35">
      <c r="A985" s="405" t="str">
        <f t="shared" si="49"/>
        <v>Total</v>
      </c>
      <c r="B985" s="405">
        <v>0</v>
      </c>
      <c r="C985" s="405">
        <v>0</v>
      </c>
      <c r="D985" s="405">
        <v>53</v>
      </c>
      <c r="E985" s="405">
        <v>0</v>
      </c>
      <c r="F985" s="405">
        <v>1</v>
      </c>
      <c r="G985" s="405">
        <v>0</v>
      </c>
      <c r="H985" s="405">
        <v>0</v>
      </c>
      <c r="I985" s="405">
        <v>0</v>
      </c>
      <c r="J985" s="405">
        <v>18</v>
      </c>
      <c r="K985" s="405">
        <v>0</v>
      </c>
      <c r="L985" s="405">
        <v>0</v>
      </c>
      <c r="M985" s="405">
        <v>0</v>
      </c>
      <c r="N985" s="405">
        <v>0</v>
      </c>
      <c r="O985" s="405">
        <v>1</v>
      </c>
      <c r="P985" s="405">
        <v>73</v>
      </c>
    </row>
    <row r="986" spans="1:16" x14ac:dyDescent="0.35">
      <c r="A986" s="406" t="str">
        <f t="shared" si="49"/>
        <v>Previous Report Total</v>
      </c>
      <c r="B986" s="16">
        <v>0</v>
      </c>
      <c r="C986" s="16">
        <v>0</v>
      </c>
      <c r="D986" s="16">
        <v>72</v>
      </c>
      <c r="E986" s="16">
        <v>0</v>
      </c>
      <c r="F986" s="16">
        <v>1</v>
      </c>
      <c r="G986" s="16">
        <v>0</v>
      </c>
      <c r="H986" s="16">
        <v>0</v>
      </c>
      <c r="I986" s="16">
        <v>0</v>
      </c>
      <c r="J986" s="16">
        <v>60</v>
      </c>
      <c r="K986" s="16">
        <v>0</v>
      </c>
      <c r="L986" s="16">
        <v>0</v>
      </c>
      <c r="M986" s="16">
        <v>0</v>
      </c>
      <c r="N986" s="16">
        <v>0</v>
      </c>
      <c r="O986" s="16">
        <v>1</v>
      </c>
      <c r="P986" s="16">
        <v>134</v>
      </c>
    </row>
    <row r="987" spans="1:16" x14ac:dyDescent="0.35">
      <c r="A987" s="412" t="s">
        <v>314</v>
      </c>
      <c r="B987" s="407"/>
      <c r="C987" s="407"/>
      <c r="D987" s="407"/>
      <c r="E987" s="407"/>
      <c r="F987" s="407"/>
      <c r="G987" s="407"/>
      <c r="H987" s="407"/>
      <c r="I987" s="407"/>
      <c r="J987" s="407"/>
      <c r="K987" s="407"/>
      <c r="L987" s="407"/>
      <c r="M987" s="407"/>
      <c r="N987" s="407"/>
      <c r="O987" s="407"/>
      <c r="P987" s="408"/>
    </row>
    <row r="988" spans="1:16" x14ac:dyDescent="0.35">
      <c r="A988" s="400" t="s">
        <v>262</v>
      </c>
      <c r="B988" s="409"/>
      <c r="C988" s="409"/>
      <c r="D988" s="409"/>
      <c r="E988" s="409"/>
      <c r="F988" s="409"/>
      <c r="G988" s="409"/>
      <c r="H988" s="409"/>
      <c r="I988" s="409"/>
      <c r="J988" s="409"/>
      <c r="K988" s="409"/>
      <c r="L988" s="409"/>
      <c r="M988" s="409"/>
      <c r="N988" s="409"/>
      <c r="O988" s="409"/>
      <c r="P988" s="410"/>
    </row>
    <row r="989" spans="1:16" x14ac:dyDescent="0.35">
      <c r="A989" s="16" t="str">
        <f>A821</f>
        <v>Executive/Sr Officials &amp; Mgrs</v>
      </c>
      <c r="B989" s="16">
        <v>0</v>
      </c>
      <c r="C989" s="16">
        <v>0</v>
      </c>
      <c r="D989" s="16">
        <v>0</v>
      </c>
      <c r="E989" s="16">
        <v>0</v>
      </c>
      <c r="F989" s="16">
        <v>0</v>
      </c>
      <c r="G989" s="16">
        <v>0</v>
      </c>
      <c r="H989" s="16">
        <v>0</v>
      </c>
      <c r="I989" s="16">
        <v>0</v>
      </c>
      <c r="J989" s="16">
        <v>0</v>
      </c>
      <c r="K989" s="16">
        <v>0</v>
      </c>
      <c r="L989" s="16">
        <v>0</v>
      </c>
      <c r="M989" s="16">
        <v>0</v>
      </c>
      <c r="N989" s="16">
        <v>0</v>
      </c>
      <c r="O989" s="16">
        <v>0</v>
      </c>
      <c r="P989" s="16">
        <v>0</v>
      </c>
    </row>
    <row r="990" spans="1:16" x14ac:dyDescent="0.35">
      <c r="A990" s="16" t="str">
        <f t="shared" ref="A990:A1000" si="50">A822</f>
        <v>First/Mid Officials &amp; Mgrs</v>
      </c>
      <c r="B990" s="16">
        <v>2</v>
      </c>
      <c r="C990" s="16">
        <v>4</v>
      </c>
      <c r="D990" s="16">
        <v>13</v>
      </c>
      <c r="E990" s="16">
        <v>4</v>
      </c>
      <c r="F990" s="16">
        <v>0</v>
      </c>
      <c r="G990" s="16">
        <v>1</v>
      </c>
      <c r="H990" s="16">
        <v>0</v>
      </c>
      <c r="I990" s="16">
        <v>0</v>
      </c>
      <c r="J990" s="16">
        <v>4</v>
      </c>
      <c r="K990" s="16">
        <v>3</v>
      </c>
      <c r="L990" s="16">
        <v>0</v>
      </c>
      <c r="M990" s="16">
        <v>0</v>
      </c>
      <c r="N990" s="16">
        <v>0</v>
      </c>
      <c r="O990" s="16">
        <v>0</v>
      </c>
      <c r="P990" s="16">
        <v>31</v>
      </c>
    </row>
    <row r="991" spans="1:16" x14ac:dyDescent="0.35">
      <c r="A991" s="16" t="str">
        <f t="shared" si="50"/>
        <v>Professionals</v>
      </c>
      <c r="B991" s="16">
        <v>8</v>
      </c>
      <c r="C991" s="16">
        <v>3</v>
      </c>
      <c r="D991" s="16">
        <v>23</v>
      </c>
      <c r="E991" s="16">
        <v>5</v>
      </c>
      <c r="F991" s="16">
        <v>0</v>
      </c>
      <c r="G991" s="16">
        <v>4</v>
      </c>
      <c r="H991" s="16">
        <v>0</v>
      </c>
      <c r="I991" s="16">
        <v>0</v>
      </c>
      <c r="J991" s="16">
        <v>14</v>
      </c>
      <c r="K991" s="16">
        <v>2</v>
      </c>
      <c r="L991" s="16">
        <v>0</v>
      </c>
      <c r="M991" s="16">
        <v>2</v>
      </c>
      <c r="N991" s="16">
        <v>0</v>
      </c>
      <c r="O991" s="16">
        <v>2</v>
      </c>
      <c r="P991" s="16">
        <v>63</v>
      </c>
    </row>
    <row r="992" spans="1:16" x14ac:dyDescent="0.35">
      <c r="A992" s="16" t="str">
        <f t="shared" si="50"/>
        <v>Technicians</v>
      </c>
      <c r="B992" s="16">
        <v>0</v>
      </c>
      <c r="C992" s="16">
        <v>0</v>
      </c>
      <c r="D992" s="16">
        <v>0</v>
      </c>
      <c r="E992" s="16">
        <v>0</v>
      </c>
      <c r="F992" s="16">
        <v>0</v>
      </c>
      <c r="G992" s="16">
        <v>0</v>
      </c>
      <c r="H992" s="16">
        <v>0</v>
      </c>
      <c r="I992" s="16">
        <v>0</v>
      </c>
      <c r="J992" s="16">
        <v>0</v>
      </c>
      <c r="K992" s="16">
        <v>0</v>
      </c>
      <c r="L992" s="16">
        <v>0</v>
      </c>
      <c r="M992" s="16">
        <v>0</v>
      </c>
      <c r="N992" s="16">
        <v>0</v>
      </c>
      <c r="O992" s="16">
        <v>0</v>
      </c>
      <c r="P992" s="16">
        <v>0</v>
      </c>
    </row>
    <row r="993" spans="1:16" x14ac:dyDescent="0.35">
      <c r="A993" s="16" t="str">
        <f t="shared" si="50"/>
        <v>Sales Workers</v>
      </c>
      <c r="B993" s="16">
        <v>0</v>
      </c>
      <c r="C993" s="16">
        <v>0</v>
      </c>
      <c r="D993" s="16">
        <v>0</v>
      </c>
      <c r="E993" s="16">
        <v>0</v>
      </c>
      <c r="F993" s="16">
        <v>0</v>
      </c>
      <c r="G993" s="16">
        <v>0</v>
      </c>
      <c r="H993" s="16">
        <v>0</v>
      </c>
      <c r="I993" s="16">
        <v>0</v>
      </c>
      <c r="J993" s="16">
        <v>0</v>
      </c>
      <c r="K993" s="16">
        <v>0</v>
      </c>
      <c r="L993" s="16">
        <v>0</v>
      </c>
      <c r="M993" s="16">
        <v>0</v>
      </c>
      <c r="N993" s="16">
        <v>0</v>
      </c>
      <c r="O993" s="16">
        <v>0</v>
      </c>
      <c r="P993" s="16">
        <v>0</v>
      </c>
    </row>
    <row r="994" spans="1:16" x14ac:dyDescent="0.35">
      <c r="A994" s="16" t="str">
        <f t="shared" si="50"/>
        <v>Administrative Support</v>
      </c>
      <c r="B994" s="16">
        <v>0</v>
      </c>
      <c r="C994" s="16">
        <v>1</v>
      </c>
      <c r="D994" s="16">
        <v>0</v>
      </c>
      <c r="E994" s="16">
        <v>0</v>
      </c>
      <c r="F994" s="16">
        <v>0</v>
      </c>
      <c r="G994" s="16">
        <v>0</v>
      </c>
      <c r="H994" s="16">
        <v>0</v>
      </c>
      <c r="I994" s="16">
        <v>0</v>
      </c>
      <c r="J994" s="16">
        <v>1</v>
      </c>
      <c r="K994" s="16">
        <v>0</v>
      </c>
      <c r="L994" s="16">
        <v>0</v>
      </c>
      <c r="M994" s="16">
        <v>0</v>
      </c>
      <c r="N994" s="16">
        <v>0</v>
      </c>
      <c r="O994" s="16">
        <v>0</v>
      </c>
      <c r="P994" s="16">
        <v>2</v>
      </c>
    </row>
    <row r="995" spans="1:16" x14ac:dyDescent="0.35">
      <c r="A995" s="16" t="str">
        <f t="shared" si="50"/>
        <v>Craft Workers</v>
      </c>
      <c r="B995" s="16">
        <v>19</v>
      </c>
      <c r="C995" s="16">
        <v>0</v>
      </c>
      <c r="D995" s="16">
        <v>70</v>
      </c>
      <c r="E995" s="16">
        <v>10</v>
      </c>
      <c r="F995" s="16">
        <v>0</v>
      </c>
      <c r="G995" s="16">
        <v>1</v>
      </c>
      <c r="H995" s="16">
        <v>3</v>
      </c>
      <c r="I995" s="16">
        <v>2</v>
      </c>
      <c r="J995" s="16">
        <v>0</v>
      </c>
      <c r="K995" s="16">
        <v>0</v>
      </c>
      <c r="L995" s="16">
        <v>0</v>
      </c>
      <c r="M995" s="16">
        <v>0</v>
      </c>
      <c r="N995" s="16">
        <v>0</v>
      </c>
      <c r="O995" s="16">
        <v>0</v>
      </c>
      <c r="P995" s="16">
        <v>105</v>
      </c>
    </row>
    <row r="996" spans="1:16" x14ac:dyDescent="0.35">
      <c r="A996" s="16" t="str">
        <f t="shared" si="50"/>
        <v>Operatives</v>
      </c>
      <c r="B996" s="16">
        <v>56</v>
      </c>
      <c r="C996" s="16">
        <v>13</v>
      </c>
      <c r="D996" s="16">
        <v>91</v>
      </c>
      <c r="E996" s="16">
        <v>96</v>
      </c>
      <c r="F996" s="16">
        <v>0</v>
      </c>
      <c r="G996" s="16">
        <v>2</v>
      </c>
      <c r="H996" s="16">
        <v>2</v>
      </c>
      <c r="I996" s="16">
        <v>2</v>
      </c>
      <c r="J996" s="16">
        <v>8</v>
      </c>
      <c r="K996" s="16">
        <v>17</v>
      </c>
      <c r="L996" s="16">
        <v>1</v>
      </c>
      <c r="M996" s="16">
        <v>1</v>
      </c>
      <c r="N996" s="16">
        <v>0</v>
      </c>
      <c r="O996" s="16">
        <v>0</v>
      </c>
      <c r="P996" s="16">
        <v>289</v>
      </c>
    </row>
    <row r="997" spans="1:16" x14ac:dyDescent="0.35">
      <c r="A997" s="16" t="str">
        <f t="shared" si="50"/>
        <v>Laborers &amp; Helpers</v>
      </c>
      <c r="B997" s="16">
        <v>0</v>
      </c>
      <c r="C997" s="16">
        <v>0</v>
      </c>
      <c r="D997" s="16">
        <v>0</v>
      </c>
      <c r="E997" s="16">
        <v>0</v>
      </c>
      <c r="F997" s="16">
        <v>0</v>
      </c>
      <c r="G997" s="16">
        <v>0</v>
      </c>
      <c r="H997" s="16">
        <v>0</v>
      </c>
      <c r="I997" s="16">
        <v>0</v>
      </c>
      <c r="J997" s="16">
        <v>0</v>
      </c>
      <c r="K997" s="16">
        <v>0</v>
      </c>
      <c r="L997" s="16">
        <v>0</v>
      </c>
      <c r="M997" s="16">
        <v>0</v>
      </c>
      <c r="N997" s="16">
        <v>0</v>
      </c>
      <c r="O997" s="16">
        <v>0</v>
      </c>
      <c r="P997" s="16">
        <v>0</v>
      </c>
    </row>
    <row r="998" spans="1:16" x14ac:dyDescent="0.35">
      <c r="A998" s="16" t="str">
        <f t="shared" si="50"/>
        <v>Service Workers</v>
      </c>
      <c r="B998" s="16">
        <v>0</v>
      </c>
      <c r="C998" s="16">
        <v>0</v>
      </c>
      <c r="D998" s="16">
        <v>0</v>
      </c>
      <c r="E998" s="16">
        <v>0</v>
      </c>
      <c r="F998" s="16">
        <v>0</v>
      </c>
      <c r="G998" s="16">
        <v>0</v>
      </c>
      <c r="H998" s="16">
        <v>0</v>
      </c>
      <c r="I998" s="16">
        <v>0</v>
      </c>
      <c r="J998" s="16">
        <v>0</v>
      </c>
      <c r="K998" s="16">
        <v>0</v>
      </c>
      <c r="L998" s="16">
        <v>0</v>
      </c>
      <c r="M998" s="16">
        <v>0</v>
      </c>
      <c r="N998" s="16">
        <v>0</v>
      </c>
      <c r="O998" s="16">
        <v>0</v>
      </c>
      <c r="P998" s="16">
        <v>0</v>
      </c>
    </row>
    <row r="999" spans="1:16" x14ac:dyDescent="0.35">
      <c r="A999" s="405" t="str">
        <f t="shared" si="50"/>
        <v>Total</v>
      </c>
      <c r="B999" s="405">
        <v>85</v>
      </c>
      <c r="C999" s="405">
        <v>21</v>
      </c>
      <c r="D999" s="405">
        <v>197</v>
      </c>
      <c r="E999" s="405">
        <v>115</v>
      </c>
      <c r="F999" s="405">
        <v>0</v>
      </c>
      <c r="G999" s="405">
        <v>8</v>
      </c>
      <c r="H999" s="405">
        <v>5</v>
      </c>
      <c r="I999" s="405">
        <v>4</v>
      </c>
      <c r="J999" s="405">
        <v>27</v>
      </c>
      <c r="K999" s="405">
        <v>22</v>
      </c>
      <c r="L999" s="405">
        <v>1</v>
      </c>
      <c r="M999" s="405">
        <v>3</v>
      </c>
      <c r="N999" s="405">
        <v>0</v>
      </c>
      <c r="O999" s="405">
        <v>2</v>
      </c>
      <c r="P999" s="405">
        <v>490</v>
      </c>
    </row>
    <row r="1000" spans="1:16" x14ac:dyDescent="0.35">
      <c r="A1000" s="406" t="str">
        <f t="shared" si="50"/>
        <v>Previous Report Total</v>
      </c>
      <c r="B1000" s="16">
        <v>85</v>
      </c>
      <c r="C1000" s="16">
        <v>22</v>
      </c>
      <c r="D1000" s="16">
        <v>218</v>
      </c>
      <c r="E1000" s="16">
        <v>116</v>
      </c>
      <c r="F1000" s="16">
        <v>0</v>
      </c>
      <c r="G1000" s="16">
        <v>8</v>
      </c>
      <c r="H1000" s="16">
        <v>7</v>
      </c>
      <c r="I1000" s="16">
        <v>4</v>
      </c>
      <c r="J1000" s="16">
        <v>23</v>
      </c>
      <c r="K1000" s="16">
        <v>26</v>
      </c>
      <c r="L1000" s="16">
        <v>0</v>
      </c>
      <c r="M1000" s="16">
        <v>3</v>
      </c>
      <c r="N1000" s="16">
        <v>1</v>
      </c>
      <c r="O1000" s="16">
        <v>1</v>
      </c>
      <c r="P1000" s="16">
        <v>514</v>
      </c>
    </row>
    <row r="1001" spans="1:16" x14ac:dyDescent="0.35">
      <c r="A1001" s="412" t="s">
        <v>314</v>
      </c>
      <c r="B1001" s="407"/>
      <c r="C1001" s="407"/>
      <c r="D1001" s="407"/>
      <c r="E1001" s="407"/>
      <c r="F1001" s="407"/>
      <c r="G1001" s="407"/>
      <c r="H1001" s="407"/>
      <c r="I1001" s="407"/>
      <c r="J1001" s="407"/>
      <c r="K1001" s="407"/>
      <c r="L1001" s="407"/>
      <c r="M1001" s="407"/>
      <c r="N1001" s="407"/>
      <c r="O1001" s="407"/>
      <c r="P1001" s="408"/>
    </row>
    <row r="1002" spans="1:16" x14ac:dyDescent="0.35">
      <c r="A1002" s="400" t="s">
        <v>269</v>
      </c>
      <c r="B1002" s="409"/>
      <c r="C1002" s="409"/>
      <c r="D1002" s="409"/>
      <c r="E1002" s="409"/>
      <c r="F1002" s="409"/>
      <c r="G1002" s="409"/>
      <c r="H1002" s="409"/>
      <c r="I1002" s="409"/>
      <c r="J1002" s="409"/>
      <c r="K1002" s="409"/>
      <c r="L1002" s="409"/>
      <c r="M1002" s="409"/>
      <c r="N1002" s="409"/>
      <c r="O1002" s="409"/>
      <c r="P1002" s="410"/>
    </row>
    <row r="1003" spans="1:16" x14ac:dyDescent="0.35">
      <c r="A1003" s="16" t="str">
        <f>A821</f>
        <v>Executive/Sr Officials &amp; Mgrs</v>
      </c>
      <c r="B1003" s="16">
        <v>0</v>
      </c>
      <c r="C1003" s="16">
        <v>0</v>
      </c>
      <c r="D1003" s="16">
        <v>1</v>
      </c>
      <c r="E1003" s="16">
        <v>0</v>
      </c>
      <c r="F1003" s="16">
        <v>0</v>
      </c>
      <c r="G1003" s="16">
        <v>0</v>
      </c>
      <c r="H1003" s="16">
        <v>0</v>
      </c>
      <c r="I1003" s="16">
        <v>0</v>
      </c>
      <c r="J1003" s="16">
        <v>0</v>
      </c>
      <c r="K1003" s="16">
        <v>0</v>
      </c>
      <c r="L1003" s="16">
        <v>0</v>
      </c>
      <c r="M1003" s="16">
        <v>0</v>
      </c>
      <c r="N1003" s="16">
        <v>0</v>
      </c>
      <c r="O1003" s="16">
        <v>0</v>
      </c>
      <c r="P1003" s="16">
        <v>1</v>
      </c>
    </row>
    <row r="1004" spans="1:16" x14ac:dyDescent="0.35">
      <c r="A1004" s="16" t="str">
        <f t="shared" ref="A1004:A1014" si="51">A822</f>
        <v>First/Mid Officials &amp; Mgrs</v>
      </c>
      <c r="B1004" s="16">
        <v>1</v>
      </c>
      <c r="C1004" s="16">
        <v>0</v>
      </c>
      <c r="D1004" s="16">
        <v>12</v>
      </c>
      <c r="E1004" s="16">
        <v>0</v>
      </c>
      <c r="F1004" s="16">
        <v>0</v>
      </c>
      <c r="G1004" s="16">
        <v>0</v>
      </c>
      <c r="H1004" s="16">
        <v>0</v>
      </c>
      <c r="I1004" s="16">
        <v>0</v>
      </c>
      <c r="J1004" s="16">
        <v>8</v>
      </c>
      <c r="K1004" s="16">
        <v>1</v>
      </c>
      <c r="L1004" s="16">
        <v>0</v>
      </c>
      <c r="M1004" s="16">
        <v>0</v>
      </c>
      <c r="N1004" s="16">
        <v>0</v>
      </c>
      <c r="O1004" s="16">
        <v>0</v>
      </c>
      <c r="P1004" s="16">
        <v>22</v>
      </c>
    </row>
    <row r="1005" spans="1:16" x14ac:dyDescent="0.35">
      <c r="A1005" s="16" t="str">
        <f t="shared" si="51"/>
        <v>Professionals</v>
      </c>
      <c r="B1005" s="16">
        <v>3</v>
      </c>
      <c r="C1005" s="16">
        <v>2</v>
      </c>
      <c r="D1005" s="16">
        <v>19</v>
      </c>
      <c r="E1005" s="16">
        <v>1</v>
      </c>
      <c r="F1005" s="16">
        <v>0</v>
      </c>
      <c r="G1005" s="16">
        <v>1</v>
      </c>
      <c r="H1005" s="16">
        <v>1</v>
      </c>
      <c r="I1005" s="16">
        <v>2</v>
      </c>
      <c r="J1005" s="16">
        <v>8</v>
      </c>
      <c r="K1005" s="16">
        <v>0</v>
      </c>
      <c r="L1005" s="16">
        <v>0</v>
      </c>
      <c r="M1005" s="16">
        <v>1</v>
      </c>
      <c r="N1005" s="16">
        <v>0</v>
      </c>
      <c r="O1005" s="16">
        <v>0</v>
      </c>
      <c r="P1005" s="16">
        <v>38</v>
      </c>
    </row>
    <row r="1006" spans="1:16" x14ac:dyDescent="0.35">
      <c r="A1006" s="16" t="str">
        <f t="shared" si="51"/>
        <v>Technicians</v>
      </c>
      <c r="B1006" s="16">
        <v>1</v>
      </c>
      <c r="C1006" s="16">
        <v>0</v>
      </c>
      <c r="D1006" s="16">
        <v>13</v>
      </c>
      <c r="E1006" s="16">
        <v>1</v>
      </c>
      <c r="F1006" s="16">
        <v>0</v>
      </c>
      <c r="G1006" s="16">
        <v>0</v>
      </c>
      <c r="H1006" s="16">
        <v>0</v>
      </c>
      <c r="I1006" s="16">
        <v>0</v>
      </c>
      <c r="J1006" s="16">
        <v>1</v>
      </c>
      <c r="K1006" s="16">
        <v>0</v>
      </c>
      <c r="L1006" s="16">
        <v>0</v>
      </c>
      <c r="M1006" s="16">
        <v>0</v>
      </c>
      <c r="N1006" s="16">
        <v>0</v>
      </c>
      <c r="O1006" s="16">
        <v>0</v>
      </c>
      <c r="P1006" s="16">
        <v>16</v>
      </c>
    </row>
    <row r="1007" spans="1:16" x14ac:dyDescent="0.35">
      <c r="A1007" s="16" t="str">
        <f t="shared" si="51"/>
        <v>Sales Workers</v>
      </c>
      <c r="B1007" s="16">
        <v>0</v>
      </c>
      <c r="C1007" s="16">
        <v>0</v>
      </c>
      <c r="D1007" s="16">
        <v>1</v>
      </c>
      <c r="E1007" s="16">
        <v>0</v>
      </c>
      <c r="F1007" s="16">
        <v>0</v>
      </c>
      <c r="G1007" s="16">
        <v>0</v>
      </c>
      <c r="H1007" s="16">
        <v>0</v>
      </c>
      <c r="I1007" s="16">
        <v>0</v>
      </c>
      <c r="J1007" s="16">
        <v>0</v>
      </c>
      <c r="K1007" s="16">
        <v>0</v>
      </c>
      <c r="L1007" s="16">
        <v>0</v>
      </c>
      <c r="M1007" s="16">
        <v>0</v>
      </c>
      <c r="N1007" s="16">
        <v>0</v>
      </c>
      <c r="O1007" s="16">
        <v>0</v>
      </c>
      <c r="P1007" s="16">
        <v>1</v>
      </c>
    </row>
    <row r="1008" spans="1:16" x14ac:dyDescent="0.35">
      <c r="A1008" s="16" t="str">
        <f t="shared" si="51"/>
        <v>Administrative Support</v>
      </c>
      <c r="B1008" s="16">
        <v>0</v>
      </c>
      <c r="C1008" s="16">
        <v>0</v>
      </c>
      <c r="D1008" s="16">
        <v>0</v>
      </c>
      <c r="E1008" s="16">
        <v>0</v>
      </c>
      <c r="F1008" s="16">
        <v>0</v>
      </c>
      <c r="G1008" s="16">
        <v>0</v>
      </c>
      <c r="H1008" s="16">
        <v>0</v>
      </c>
      <c r="I1008" s="16">
        <v>0</v>
      </c>
      <c r="J1008" s="16">
        <v>6</v>
      </c>
      <c r="K1008" s="16">
        <v>0</v>
      </c>
      <c r="L1008" s="16">
        <v>0</v>
      </c>
      <c r="M1008" s="16">
        <v>0</v>
      </c>
      <c r="N1008" s="16">
        <v>1</v>
      </c>
      <c r="O1008" s="16">
        <v>0</v>
      </c>
      <c r="P1008" s="16">
        <v>7</v>
      </c>
    </row>
    <row r="1009" spans="1:16" x14ac:dyDescent="0.35">
      <c r="A1009" s="16" t="str">
        <f t="shared" si="51"/>
        <v>Craft Workers</v>
      </c>
      <c r="B1009" s="16">
        <v>3</v>
      </c>
      <c r="C1009" s="16">
        <v>0</v>
      </c>
      <c r="D1009" s="16">
        <v>10</v>
      </c>
      <c r="E1009" s="16">
        <v>0</v>
      </c>
      <c r="F1009" s="16">
        <v>0</v>
      </c>
      <c r="G1009" s="16">
        <v>0</v>
      </c>
      <c r="H1009" s="16">
        <v>0</v>
      </c>
      <c r="I1009" s="16">
        <v>0</v>
      </c>
      <c r="J1009" s="16">
        <v>0</v>
      </c>
      <c r="K1009" s="16">
        <v>0</v>
      </c>
      <c r="L1009" s="16">
        <v>0</v>
      </c>
      <c r="M1009" s="16">
        <v>0</v>
      </c>
      <c r="N1009" s="16">
        <v>0</v>
      </c>
      <c r="O1009" s="16">
        <v>0</v>
      </c>
      <c r="P1009" s="16">
        <v>13</v>
      </c>
    </row>
    <row r="1010" spans="1:16" x14ac:dyDescent="0.35">
      <c r="A1010" s="16" t="str">
        <f t="shared" si="51"/>
        <v>Operatives</v>
      </c>
      <c r="B1010" s="16">
        <v>4</v>
      </c>
      <c r="C1010" s="16">
        <v>1</v>
      </c>
      <c r="D1010" s="16">
        <v>41</v>
      </c>
      <c r="E1010" s="16">
        <v>0</v>
      </c>
      <c r="F1010" s="16">
        <v>0</v>
      </c>
      <c r="G1010" s="16">
        <v>2</v>
      </c>
      <c r="H1010" s="16">
        <v>1</v>
      </c>
      <c r="I1010" s="16">
        <v>0</v>
      </c>
      <c r="J1010" s="16">
        <v>1</v>
      </c>
      <c r="K1010" s="16">
        <v>0</v>
      </c>
      <c r="L1010" s="16">
        <v>0</v>
      </c>
      <c r="M1010" s="16">
        <v>0</v>
      </c>
      <c r="N1010" s="16">
        <v>0</v>
      </c>
      <c r="O1010" s="16">
        <v>0</v>
      </c>
      <c r="P1010" s="16">
        <v>50</v>
      </c>
    </row>
    <row r="1011" spans="1:16" x14ac:dyDescent="0.35">
      <c r="A1011" s="16" t="str">
        <f t="shared" si="51"/>
        <v>Laborers &amp; Helpers</v>
      </c>
      <c r="B1011" s="16">
        <v>1</v>
      </c>
      <c r="C1011" s="16">
        <v>0</v>
      </c>
      <c r="D1011" s="16">
        <v>1</v>
      </c>
      <c r="E1011" s="16">
        <v>0</v>
      </c>
      <c r="F1011" s="16">
        <v>0</v>
      </c>
      <c r="G1011" s="16">
        <v>0</v>
      </c>
      <c r="H1011" s="16">
        <v>0</v>
      </c>
      <c r="I1011" s="16">
        <v>0</v>
      </c>
      <c r="J1011" s="16">
        <v>0</v>
      </c>
      <c r="K1011" s="16">
        <v>0</v>
      </c>
      <c r="L1011" s="16">
        <v>0</v>
      </c>
      <c r="M1011" s="16">
        <v>0</v>
      </c>
      <c r="N1011" s="16">
        <v>0</v>
      </c>
      <c r="O1011" s="16">
        <v>0</v>
      </c>
      <c r="P1011" s="16">
        <v>2</v>
      </c>
    </row>
    <row r="1012" spans="1:16" x14ac:dyDescent="0.35">
      <c r="A1012" s="16" t="str">
        <f t="shared" si="51"/>
        <v>Service Workers</v>
      </c>
      <c r="B1012" s="16">
        <v>0</v>
      </c>
      <c r="C1012" s="16">
        <v>0</v>
      </c>
      <c r="D1012" s="16">
        <v>0</v>
      </c>
      <c r="E1012" s="16">
        <v>0</v>
      </c>
      <c r="F1012" s="16">
        <v>0</v>
      </c>
      <c r="G1012" s="16">
        <v>0</v>
      </c>
      <c r="H1012" s="16">
        <v>0</v>
      </c>
      <c r="I1012" s="16">
        <v>0</v>
      </c>
      <c r="J1012" s="16">
        <v>0</v>
      </c>
      <c r="K1012" s="16">
        <v>0</v>
      </c>
      <c r="L1012" s="16">
        <v>0</v>
      </c>
      <c r="M1012" s="16">
        <v>0</v>
      </c>
      <c r="N1012" s="16">
        <v>0</v>
      </c>
      <c r="O1012" s="16">
        <v>0</v>
      </c>
      <c r="P1012" s="16">
        <v>0</v>
      </c>
    </row>
    <row r="1013" spans="1:16" x14ac:dyDescent="0.35">
      <c r="A1013" s="405" t="str">
        <f t="shared" si="51"/>
        <v>Total</v>
      </c>
      <c r="B1013" s="405">
        <v>13</v>
      </c>
      <c r="C1013" s="405">
        <v>3</v>
      </c>
      <c r="D1013" s="405">
        <v>98</v>
      </c>
      <c r="E1013" s="405">
        <v>2</v>
      </c>
      <c r="F1013" s="405">
        <v>0</v>
      </c>
      <c r="G1013" s="405">
        <v>3</v>
      </c>
      <c r="H1013" s="405">
        <v>2</v>
      </c>
      <c r="I1013" s="405">
        <v>2</v>
      </c>
      <c r="J1013" s="405">
        <v>24</v>
      </c>
      <c r="K1013" s="405">
        <v>1</v>
      </c>
      <c r="L1013" s="405">
        <v>0</v>
      </c>
      <c r="M1013" s="405">
        <v>1</v>
      </c>
      <c r="N1013" s="405">
        <v>1</v>
      </c>
      <c r="O1013" s="405">
        <v>0</v>
      </c>
      <c r="P1013" s="405">
        <v>150</v>
      </c>
    </row>
    <row r="1014" spans="1:16" x14ac:dyDescent="0.35">
      <c r="A1014" s="406" t="str">
        <f t="shared" si="51"/>
        <v>Previous Report Total</v>
      </c>
      <c r="B1014" s="413"/>
      <c r="C1014" s="413"/>
      <c r="D1014" s="413"/>
      <c r="E1014" s="413"/>
      <c r="F1014" s="413"/>
      <c r="G1014" s="413"/>
      <c r="H1014" s="413"/>
      <c r="I1014" s="413"/>
      <c r="J1014" s="413"/>
      <c r="K1014" s="413"/>
      <c r="L1014" s="413"/>
      <c r="M1014" s="413"/>
      <c r="N1014" s="413"/>
      <c r="O1014" s="413"/>
      <c r="P1014" s="414"/>
    </row>
    <row r="1015" spans="1:16" x14ac:dyDescent="0.35">
      <c r="A1015" s="412" t="s">
        <v>314</v>
      </c>
      <c r="B1015" s="407"/>
      <c r="C1015" s="407"/>
      <c r="D1015" s="407"/>
      <c r="E1015" s="407"/>
      <c r="F1015" s="407"/>
      <c r="G1015" s="407"/>
      <c r="H1015" s="407"/>
      <c r="I1015" s="407"/>
      <c r="J1015" s="407"/>
      <c r="K1015" s="407"/>
      <c r="L1015" s="407"/>
      <c r="M1015" s="407"/>
      <c r="N1015" s="407"/>
      <c r="O1015" s="407"/>
      <c r="P1015" s="408"/>
    </row>
    <row r="1016" spans="1:16" x14ac:dyDescent="0.35">
      <c r="A1016" s="400" t="s">
        <v>319</v>
      </c>
      <c r="B1016" s="409"/>
      <c r="C1016" s="409"/>
      <c r="D1016" s="409"/>
      <c r="E1016" s="409"/>
      <c r="F1016" s="409"/>
      <c r="G1016" s="409"/>
      <c r="H1016" s="409"/>
      <c r="I1016" s="409"/>
      <c r="J1016" s="409"/>
      <c r="K1016" s="409"/>
      <c r="L1016" s="409"/>
      <c r="M1016" s="409"/>
      <c r="N1016" s="409"/>
      <c r="O1016" s="409"/>
      <c r="P1016" s="410"/>
    </row>
    <row r="1017" spans="1:16" x14ac:dyDescent="0.35">
      <c r="A1017" s="16" t="str">
        <f>A821</f>
        <v>Executive/Sr Officials &amp; Mgrs</v>
      </c>
      <c r="B1017" s="326">
        <v>3</v>
      </c>
      <c r="C1017" s="326">
        <v>0</v>
      </c>
      <c r="D1017" s="326">
        <v>14</v>
      </c>
      <c r="E1017" s="326">
        <v>1</v>
      </c>
      <c r="F1017" s="326">
        <v>0</v>
      </c>
      <c r="G1017" s="326">
        <v>1</v>
      </c>
      <c r="H1017" s="326">
        <v>0</v>
      </c>
      <c r="I1017" s="326">
        <v>0</v>
      </c>
      <c r="J1017" s="326">
        <v>6</v>
      </c>
      <c r="K1017" s="326">
        <v>0</v>
      </c>
      <c r="L1017" s="326">
        <v>0</v>
      </c>
      <c r="M1017" s="326">
        <v>0</v>
      </c>
      <c r="N1017" s="326">
        <v>0</v>
      </c>
      <c r="O1017" s="326">
        <v>0</v>
      </c>
      <c r="P1017" s="326">
        <v>25</v>
      </c>
    </row>
    <row r="1018" spans="1:16" x14ac:dyDescent="0.35">
      <c r="A1018" s="16" t="str">
        <f t="shared" ref="A1018:A1028" si="52">A822</f>
        <v>First/Mid Officials &amp; Mgrs</v>
      </c>
      <c r="B1018" s="326">
        <v>13</v>
      </c>
      <c r="C1018" s="326">
        <v>11</v>
      </c>
      <c r="D1018" s="326">
        <v>99</v>
      </c>
      <c r="E1018" s="326">
        <v>11</v>
      </c>
      <c r="F1018" s="326">
        <v>0</v>
      </c>
      <c r="G1018" s="326">
        <v>5</v>
      </c>
      <c r="H1018" s="326">
        <v>0</v>
      </c>
      <c r="I1018" s="326">
        <v>2</v>
      </c>
      <c r="J1018" s="326">
        <v>89</v>
      </c>
      <c r="K1018" s="326">
        <v>10</v>
      </c>
      <c r="L1018" s="326">
        <v>0</v>
      </c>
      <c r="M1018" s="326">
        <v>6</v>
      </c>
      <c r="N1018" s="326">
        <v>0</v>
      </c>
      <c r="O1018" s="326">
        <v>1</v>
      </c>
      <c r="P1018" s="326">
        <v>247</v>
      </c>
    </row>
    <row r="1019" spans="1:16" x14ac:dyDescent="0.35">
      <c r="A1019" s="16" t="str">
        <f t="shared" si="52"/>
        <v>Professionals</v>
      </c>
      <c r="B1019" s="326">
        <v>33</v>
      </c>
      <c r="C1019" s="326">
        <v>23</v>
      </c>
      <c r="D1019" s="326">
        <v>307</v>
      </c>
      <c r="E1019" s="326">
        <v>19</v>
      </c>
      <c r="F1019" s="326">
        <v>0</v>
      </c>
      <c r="G1019" s="326">
        <v>38</v>
      </c>
      <c r="H1019" s="326">
        <v>0</v>
      </c>
      <c r="I1019" s="326">
        <v>6</v>
      </c>
      <c r="J1019" s="326">
        <v>254</v>
      </c>
      <c r="K1019" s="326">
        <v>17</v>
      </c>
      <c r="L1019" s="326">
        <v>1</v>
      </c>
      <c r="M1019" s="326">
        <v>22</v>
      </c>
      <c r="N1019" s="326">
        <v>1</v>
      </c>
      <c r="O1019" s="326">
        <v>9</v>
      </c>
      <c r="P1019" s="326">
        <v>730</v>
      </c>
    </row>
    <row r="1020" spans="1:16" x14ac:dyDescent="0.35">
      <c r="A1020" s="16" t="str">
        <f t="shared" si="52"/>
        <v>Technicians</v>
      </c>
      <c r="B1020" s="326">
        <v>0</v>
      </c>
      <c r="C1020" s="326">
        <v>0</v>
      </c>
      <c r="D1020" s="326">
        <v>7</v>
      </c>
      <c r="E1020" s="326">
        <v>0</v>
      </c>
      <c r="F1020" s="326">
        <v>0</v>
      </c>
      <c r="G1020" s="326">
        <v>0</v>
      </c>
      <c r="H1020" s="326">
        <v>0</v>
      </c>
      <c r="I1020" s="326">
        <v>0</v>
      </c>
      <c r="J1020" s="326">
        <v>0</v>
      </c>
      <c r="K1020" s="326">
        <v>0</v>
      </c>
      <c r="L1020" s="326">
        <v>0</v>
      </c>
      <c r="M1020" s="326">
        <v>0</v>
      </c>
      <c r="N1020" s="326">
        <v>0</v>
      </c>
      <c r="O1020" s="326">
        <v>0</v>
      </c>
      <c r="P1020" s="326">
        <v>7</v>
      </c>
    </row>
    <row r="1021" spans="1:16" x14ac:dyDescent="0.35">
      <c r="A1021" s="16" t="str">
        <f t="shared" si="52"/>
        <v>Sales Workers</v>
      </c>
      <c r="B1021" s="326">
        <v>0</v>
      </c>
      <c r="C1021" s="326">
        <v>0</v>
      </c>
      <c r="D1021" s="326">
        <v>0</v>
      </c>
      <c r="E1021" s="326">
        <v>0</v>
      </c>
      <c r="F1021" s="326">
        <v>0</v>
      </c>
      <c r="G1021" s="326">
        <v>0</v>
      </c>
      <c r="H1021" s="326">
        <v>0</v>
      </c>
      <c r="I1021" s="326">
        <v>0</v>
      </c>
      <c r="J1021" s="326">
        <v>2</v>
      </c>
      <c r="K1021" s="326">
        <v>0</v>
      </c>
      <c r="L1021" s="326">
        <v>0</v>
      </c>
      <c r="M1021" s="326">
        <v>0</v>
      </c>
      <c r="N1021" s="326">
        <v>0</v>
      </c>
      <c r="O1021" s="326">
        <v>0</v>
      </c>
      <c r="P1021" s="326">
        <v>2</v>
      </c>
    </row>
    <row r="1022" spans="1:16" x14ac:dyDescent="0.35">
      <c r="A1022" s="16" t="str">
        <f t="shared" si="52"/>
        <v>Administrative Support</v>
      </c>
      <c r="B1022" s="326">
        <v>1</v>
      </c>
      <c r="C1022" s="326">
        <v>4</v>
      </c>
      <c r="D1022" s="326">
        <v>4</v>
      </c>
      <c r="E1022" s="326">
        <v>1</v>
      </c>
      <c r="F1022" s="326">
        <v>0</v>
      </c>
      <c r="G1022" s="326">
        <v>0</v>
      </c>
      <c r="H1022" s="326">
        <v>0</v>
      </c>
      <c r="I1022" s="326">
        <v>0</v>
      </c>
      <c r="J1022" s="326">
        <v>28</v>
      </c>
      <c r="K1022" s="326">
        <v>3</v>
      </c>
      <c r="L1022" s="326">
        <v>0</v>
      </c>
      <c r="M1022" s="326">
        <v>2</v>
      </c>
      <c r="N1022" s="326">
        <v>1</v>
      </c>
      <c r="O1022" s="326">
        <v>1</v>
      </c>
      <c r="P1022" s="326">
        <v>45</v>
      </c>
    </row>
    <row r="1023" spans="1:16" x14ac:dyDescent="0.35">
      <c r="A1023" s="16" t="str">
        <f t="shared" si="52"/>
        <v>Craft Workers</v>
      </c>
      <c r="B1023" s="326">
        <v>0</v>
      </c>
      <c r="C1023" s="326">
        <v>0</v>
      </c>
      <c r="D1023" s="326">
        <v>2</v>
      </c>
      <c r="E1023" s="326">
        <v>0</v>
      </c>
      <c r="F1023" s="326">
        <v>0</v>
      </c>
      <c r="G1023" s="326">
        <v>0</v>
      </c>
      <c r="H1023" s="326">
        <v>0</v>
      </c>
      <c r="I1023" s="326">
        <v>0</v>
      </c>
      <c r="J1023" s="326">
        <v>0</v>
      </c>
      <c r="K1023" s="326">
        <v>0</v>
      </c>
      <c r="L1023" s="326">
        <v>0</v>
      </c>
      <c r="M1023" s="326">
        <v>0</v>
      </c>
      <c r="N1023" s="326">
        <v>0</v>
      </c>
      <c r="O1023" s="326">
        <v>0</v>
      </c>
      <c r="P1023" s="326">
        <v>2</v>
      </c>
    </row>
    <row r="1024" spans="1:16" x14ac:dyDescent="0.35">
      <c r="A1024" s="16" t="str">
        <f t="shared" si="52"/>
        <v>Operatives</v>
      </c>
      <c r="B1024" s="326">
        <v>0</v>
      </c>
      <c r="C1024" s="326">
        <v>0</v>
      </c>
      <c r="D1024" s="326">
        <v>1</v>
      </c>
      <c r="E1024" s="326">
        <v>0</v>
      </c>
      <c r="F1024" s="326">
        <v>0</v>
      </c>
      <c r="G1024" s="326">
        <v>0</v>
      </c>
      <c r="H1024" s="326">
        <v>0</v>
      </c>
      <c r="I1024" s="326">
        <v>0</v>
      </c>
      <c r="J1024" s="326">
        <v>0</v>
      </c>
      <c r="K1024" s="326">
        <v>0</v>
      </c>
      <c r="L1024" s="326">
        <v>0</v>
      </c>
      <c r="M1024" s="326">
        <v>0</v>
      </c>
      <c r="N1024" s="326">
        <v>0</v>
      </c>
      <c r="O1024" s="326">
        <v>0</v>
      </c>
      <c r="P1024" s="326">
        <v>1</v>
      </c>
    </row>
    <row r="1025" spans="1:16" x14ac:dyDescent="0.35">
      <c r="A1025" s="16" t="str">
        <f t="shared" si="52"/>
        <v>Laborers &amp; Helpers</v>
      </c>
      <c r="B1025" s="326">
        <v>0</v>
      </c>
      <c r="C1025" s="326">
        <v>0</v>
      </c>
      <c r="D1025" s="326">
        <v>0</v>
      </c>
      <c r="E1025" s="326">
        <v>0</v>
      </c>
      <c r="F1025" s="326">
        <v>0</v>
      </c>
      <c r="G1025" s="326">
        <v>0</v>
      </c>
      <c r="H1025" s="326">
        <v>0</v>
      </c>
      <c r="I1025" s="326">
        <v>0</v>
      </c>
      <c r="J1025" s="326">
        <v>0</v>
      </c>
      <c r="K1025" s="326">
        <v>0</v>
      </c>
      <c r="L1025" s="326">
        <v>0</v>
      </c>
      <c r="M1025" s="326">
        <v>0</v>
      </c>
      <c r="N1025" s="326">
        <v>0</v>
      </c>
      <c r="O1025" s="326">
        <v>0</v>
      </c>
      <c r="P1025" s="326">
        <v>0</v>
      </c>
    </row>
    <row r="1026" spans="1:16" x14ac:dyDescent="0.35">
      <c r="A1026" s="16" t="str">
        <f t="shared" si="52"/>
        <v>Service Workers</v>
      </c>
      <c r="B1026" s="326">
        <v>0</v>
      </c>
      <c r="C1026" s="326">
        <v>0</v>
      </c>
      <c r="D1026" s="326">
        <v>0</v>
      </c>
      <c r="E1026" s="326">
        <v>0</v>
      </c>
      <c r="F1026" s="326">
        <v>0</v>
      </c>
      <c r="G1026" s="326">
        <v>0</v>
      </c>
      <c r="H1026" s="326">
        <v>0</v>
      </c>
      <c r="I1026" s="326">
        <v>0</v>
      </c>
      <c r="J1026" s="326">
        <v>0</v>
      </c>
      <c r="K1026" s="326">
        <v>0</v>
      </c>
      <c r="L1026" s="326">
        <v>0</v>
      </c>
      <c r="M1026" s="326">
        <v>0</v>
      </c>
      <c r="N1026" s="326">
        <v>0</v>
      </c>
      <c r="O1026" s="326">
        <v>0</v>
      </c>
      <c r="P1026" s="326">
        <v>0</v>
      </c>
    </row>
    <row r="1027" spans="1:16" x14ac:dyDescent="0.35">
      <c r="A1027" s="405" t="str">
        <f t="shared" si="52"/>
        <v>Total</v>
      </c>
      <c r="B1027" s="411">
        <v>50</v>
      </c>
      <c r="C1027" s="411">
        <v>38</v>
      </c>
      <c r="D1027" s="411">
        <v>434</v>
      </c>
      <c r="E1027" s="411">
        <v>32</v>
      </c>
      <c r="F1027" s="411">
        <v>0</v>
      </c>
      <c r="G1027" s="411">
        <v>44</v>
      </c>
      <c r="H1027" s="411">
        <v>0</v>
      </c>
      <c r="I1027" s="411">
        <v>8</v>
      </c>
      <c r="J1027" s="411">
        <v>379</v>
      </c>
      <c r="K1027" s="411">
        <v>30</v>
      </c>
      <c r="L1027" s="411">
        <v>1</v>
      </c>
      <c r="M1027" s="411">
        <v>30</v>
      </c>
      <c r="N1027" s="411">
        <v>2</v>
      </c>
      <c r="O1027" s="411">
        <v>11</v>
      </c>
      <c r="P1027" s="411">
        <v>1059</v>
      </c>
    </row>
    <row r="1028" spans="1:16" x14ac:dyDescent="0.35">
      <c r="A1028" s="406" t="str">
        <f t="shared" si="52"/>
        <v>Previous Report Total</v>
      </c>
      <c r="B1028" s="326">
        <v>76</v>
      </c>
      <c r="C1028" s="326">
        <v>40</v>
      </c>
      <c r="D1028" s="326">
        <v>813</v>
      </c>
      <c r="E1028" s="326">
        <v>127</v>
      </c>
      <c r="F1028" s="326">
        <v>1</v>
      </c>
      <c r="G1028" s="326">
        <v>43</v>
      </c>
      <c r="H1028" s="326">
        <v>2</v>
      </c>
      <c r="I1028" s="326">
        <v>20</v>
      </c>
      <c r="J1028" s="326">
        <v>482</v>
      </c>
      <c r="K1028" s="326">
        <v>68</v>
      </c>
      <c r="L1028" s="326">
        <v>1</v>
      </c>
      <c r="M1028" s="326">
        <v>30</v>
      </c>
      <c r="N1028" s="326">
        <v>2</v>
      </c>
      <c r="O1028" s="326">
        <v>11</v>
      </c>
      <c r="P1028" s="326">
        <v>1716</v>
      </c>
    </row>
    <row r="1029" spans="1:16" x14ac:dyDescent="0.35">
      <c r="A1029" s="412" t="s">
        <v>320</v>
      </c>
      <c r="B1029" s="407"/>
      <c r="C1029" s="407"/>
      <c r="D1029" s="407"/>
      <c r="E1029" s="407"/>
      <c r="F1029" s="407"/>
      <c r="G1029" s="407"/>
      <c r="H1029" s="407"/>
      <c r="I1029" s="407"/>
      <c r="J1029" s="407"/>
      <c r="K1029" s="407"/>
      <c r="L1029" s="407"/>
      <c r="M1029" s="407"/>
      <c r="N1029" s="407"/>
      <c r="O1029" s="407"/>
      <c r="P1029" s="408"/>
    </row>
    <row r="1030" spans="1:16" x14ac:dyDescent="0.35">
      <c r="A1030" s="400" t="s">
        <v>321</v>
      </c>
      <c r="B1030" s="409"/>
      <c r="C1030" s="409"/>
      <c r="D1030" s="409"/>
      <c r="E1030" s="409"/>
      <c r="F1030" s="409"/>
      <c r="G1030" s="409"/>
      <c r="H1030" s="409"/>
      <c r="I1030" s="409"/>
      <c r="J1030" s="409"/>
      <c r="K1030" s="409"/>
      <c r="L1030" s="409"/>
      <c r="M1030" s="409"/>
      <c r="N1030" s="409"/>
      <c r="O1030" s="409"/>
      <c r="P1030" s="410"/>
    </row>
    <row r="1031" spans="1:16" x14ac:dyDescent="0.35">
      <c r="A1031" s="16" t="str">
        <f>A821</f>
        <v>Executive/Sr Officials &amp; Mgrs</v>
      </c>
      <c r="B1031" s="16">
        <v>0</v>
      </c>
      <c r="C1031" s="16">
        <v>0</v>
      </c>
      <c r="D1031" s="16">
        <v>0</v>
      </c>
      <c r="E1031" s="16">
        <v>0</v>
      </c>
      <c r="F1031" s="16">
        <v>0</v>
      </c>
      <c r="G1031" s="16">
        <v>0</v>
      </c>
      <c r="H1031" s="16">
        <v>0</v>
      </c>
      <c r="I1031" s="16">
        <v>0</v>
      </c>
      <c r="J1031" s="16">
        <v>0</v>
      </c>
      <c r="K1031" s="16">
        <v>0</v>
      </c>
      <c r="L1031" s="16">
        <v>0</v>
      </c>
      <c r="M1031" s="16">
        <v>0</v>
      </c>
      <c r="N1031" s="16">
        <v>0</v>
      </c>
      <c r="O1031" s="16">
        <v>0</v>
      </c>
      <c r="P1031" s="16">
        <v>0</v>
      </c>
    </row>
    <row r="1032" spans="1:16" x14ac:dyDescent="0.35">
      <c r="A1032" s="16" t="str">
        <f t="shared" ref="A1032:A1042" si="53">A822</f>
        <v>First/Mid Officials &amp; Mgrs</v>
      </c>
      <c r="B1032" s="16">
        <v>0</v>
      </c>
      <c r="C1032" s="16">
        <v>0</v>
      </c>
      <c r="D1032" s="16">
        <v>0</v>
      </c>
      <c r="E1032" s="16">
        <v>0</v>
      </c>
      <c r="F1032" s="16">
        <v>0</v>
      </c>
      <c r="G1032" s="16">
        <v>0</v>
      </c>
      <c r="H1032" s="16">
        <v>0</v>
      </c>
      <c r="I1032" s="16">
        <v>0</v>
      </c>
      <c r="J1032" s="16">
        <v>1</v>
      </c>
      <c r="K1032" s="16">
        <v>0</v>
      </c>
      <c r="L1032" s="16">
        <v>0</v>
      </c>
      <c r="M1032" s="16">
        <v>0</v>
      </c>
      <c r="N1032" s="16">
        <v>0</v>
      </c>
      <c r="O1032" s="16">
        <v>0</v>
      </c>
      <c r="P1032" s="16">
        <v>1</v>
      </c>
    </row>
    <row r="1033" spans="1:16" x14ac:dyDescent="0.35">
      <c r="A1033" s="16" t="str">
        <f t="shared" si="53"/>
        <v>Professionals</v>
      </c>
      <c r="B1033" s="16">
        <v>1</v>
      </c>
      <c r="C1033" s="16">
        <v>0</v>
      </c>
      <c r="D1033" s="16">
        <v>1</v>
      </c>
      <c r="E1033" s="16">
        <v>0</v>
      </c>
      <c r="F1033" s="16">
        <v>0</v>
      </c>
      <c r="G1033" s="16">
        <v>0</v>
      </c>
      <c r="H1033" s="16">
        <v>0</v>
      </c>
      <c r="I1033" s="16">
        <v>0</v>
      </c>
      <c r="J1033" s="16">
        <v>3</v>
      </c>
      <c r="K1033" s="16">
        <v>0</v>
      </c>
      <c r="L1033" s="16">
        <v>0</v>
      </c>
      <c r="M1033" s="16">
        <v>0</v>
      </c>
      <c r="N1033" s="16">
        <v>0</v>
      </c>
      <c r="O1033" s="16">
        <v>0</v>
      </c>
      <c r="P1033" s="16">
        <v>5</v>
      </c>
    </row>
    <row r="1034" spans="1:16" x14ac:dyDescent="0.35">
      <c r="A1034" s="16" t="str">
        <f t="shared" si="53"/>
        <v>Technicians</v>
      </c>
      <c r="B1034" s="16">
        <v>0</v>
      </c>
      <c r="C1034" s="16">
        <v>0</v>
      </c>
      <c r="D1034" s="16">
        <v>0</v>
      </c>
      <c r="E1034" s="16">
        <v>0</v>
      </c>
      <c r="F1034" s="16">
        <v>0</v>
      </c>
      <c r="G1034" s="16">
        <v>0</v>
      </c>
      <c r="H1034" s="16">
        <v>0</v>
      </c>
      <c r="I1034" s="16">
        <v>0</v>
      </c>
      <c r="J1034" s="16">
        <v>0</v>
      </c>
      <c r="K1034" s="16">
        <v>0</v>
      </c>
      <c r="L1034" s="16">
        <v>0</v>
      </c>
      <c r="M1034" s="16">
        <v>0</v>
      </c>
      <c r="N1034" s="16">
        <v>0</v>
      </c>
      <c r="O1034" s="16">
        <v>0</v>
      </c>
      <c r="P1034" s="16">
        <v>0</v>
      </c>
    </row>
    <row r="1035" spans="1:16" x14ac:dyDescent="0.35">
      <c r="A1035" s="16" t="str">
        <f t="shared" si="53"/>
        <v>Sales Workers</v>
      </c>
      <c r="B1035" s="16">
        <v>0</v>
      </c>
      <c r="C1035" s="16">
        <v>0</v>
      </c>
      <c r="D1035" s="16">
        <v>0</v>
      </c>
      <c r="E1035" s="16">
        <v>0</v>
      </c>
      <c r="F1035" s="16">
        <v>0</v>
      </c>
      <c r="G1035" s="16">
        <v>0</v>
      </c>
      <c r="H1035" s="16">
        <v>0</v>
      </c>
      <c r="I1035" s="16">
        <v>0</v>
      </c>
      <c r="J1035" s="16">
        <v>0</v>
      </c>
      <c r="K1035" s="16">
        <v>0</v>
      </c>
      <c r="L1035" s="16">
        <v>0</v>
      </c>
      <c r="M1035" s="16">
        <v>0</v>
      </c>
      <c r="N1035" s="16">
        <v>0</v>
      </c>
      <c r="O1035" s="16">
        <v>0</v>
      </c>
      <c r="P1035" s="16">
        <v>0</v>
      </c>
    </row>
    <row r="1036" spans="1:16" x14ac:dyDescent="0.35">
      <c r="A1036" s="16" t="str">
        <f t="shared" si="53"/>
        <v>Administrative Support</v>
      </c>
      <c r="B1036" s="16">
        <v>0</v>
      </c>
      <c r="C1036" s="16">
        <v>0</v>
      </c>
      <c r="D1036" s="16">
        <v>1</v>
      </c>
      <c r="E1036" s="16">
        <v>0</v>
      </c>
      <c r="F1036" s="16">
        <v>0</v>
      </c>
      <c r="G1036" s="16">
        <v>0</v>
      </c>
      <c r="H1036" s="16">
        <v>0</v>
      </c>
      <c r="I1036" s="16">
        <v>0</v>
      </c>
      <c r="J1036" s="16">
        <v>0</v>
      </c>
      <c r="K1036" s="16">
        <v>1</v>
      </c>
      <c r="L1036" s="16">
        <v>0</v>
      </c>
      <c r="M1036" s="16">
        <v>0</v>
      </c>
      <c r="N1036" s="16">
        <v>0</v>
      </c>
      <c r="O1036" s="16">
        <v>0</v>
      </c>
      <c r="P1036" s="16">
        <v>2</v>
      </c>
    </row>
    <row r="1037" spans="1:16" x14ac:dyDescent="0.35">
      <c r="A1037" s="16" t="str">
        <f t="shared" si="53"/>
        <v>Craft Workers</v>
      </c>
      <c r="B1037" s="16">
        <v>0</v>
      </c>
      <c r="C1037" s="16">
        <v>0</v>
      </c>
      <c r="D1037" s="16">
        <v>0</v>
      </c>
      <c r="E1037" s="16">
        <v>0</v>
      </c>
      <c r="F1037" s="16">
        <v>0</v>
      </c>
      <c r="G1037" s="16">
        <v>0</v>
      </c>
      <c r="H1037" s="16">
        <v>0</v>
      </c>
      <c r="I1037" s="16">
        <v>0</v>
      </c>
      <c r="J1037" s="16">
        <v>0</v>
      </c>
      <c r="K1037" s="16">
        <v>0</v>
      </c>
      <c r="L1037" s="16">
        <v>0</v>
      </c>
      <c r="M1037" s="16">
        <v>0</v>
      </c>
      <c r="N1037" s="16">
        <v>0</v>
      </c>
      <c r="O1037" s="16">
        <v>0</v>
      </c>
      <c r="P1037" s="16">
        <v>0</v>
      </c>
    </row>
    <row r="1038" spans="1:16" x14ac:dyDescent="0.35">
      <c r="A1038" s="16" t="str">
        <f t="shared" si="53"/>
        <v>Operatives</v>
      </c>
      <c r="B1038" s="16">
        <v>0</v>
      </c>
      <c r="C1038" s="16">
        <v>0</v>
      </c>
      <c r="D1038" s="16">
        <v>0</v>
      </c>
      <c r="E1038" s="16">
        <v>0</v>
      </c>
      <c r="F1038" s="16">
        <v>0</v>
      </c>
      <c r="G1038" s="16">
        <v>0</v>
      </c>
      <c r="H1038" s="16">
        <v>0</v>
      </c>
      <c r="I1038" s="16">
        <v>0</v>
      </c>
      <c r="J1038" s="16">
        <v>0</v>
      </c>
      <c r="K1038" s="16">
        <v>0</v>
      </c>
      <c r="L1038" s="16">
        <v>0</v>
      </c>
      <c r="M1038" s="16">
        <v>0</v>
      </c>
      <c r="N1038" s="16">
        <v>0</v>
      </c>
      <c r="O1038" s="16">
        <v>0</v>
      </c>
      <c r="P1038" s="16">
        <v>0</v>
      </c>
    </row>
    <row r="1039" spans="1:16" x14ac:dyDescent="0.35">
      <c r="A1039" s="16" t="str">
        <f t="shared" si="53"/>
        <v>Laborers &amp; Helpers</v>
      </c>
      <c r="B1039" s="16">
        <v>0</v>
      </c>
      <c r="C1039" s="16">
        <v>0</v>
      </c>
      <c r="D1039" s="16">
        <v>0</v>
      </c>
      <c r="E1039" s="16">
        <v>0</v>
      </c>
      <c r="F1039" s="16">
        <v>0</v>
      </c>
      <c r="G1039" s="16">
        <v>0</v>
      </c>
      <c r="H1039" s="16">
        <v>0</v>
      </c>
      <c r="I1039" s="16">
        <v>0</v>
      </c>
      <c r="J1039" s="16">
        <v>0</v>
      </c>
      <c r="K1039" s="16">
        <v>0</v>
      </c>
      <c r="L1039" s="16">
        <v>0</v>
      </c>
      <c r="M1039" s="16">
        <v>0</v>
      </c>
      <c r="N1039" s="16">
        <v>0</v>
      </c>
      <c r="O1039" s="16">
        <v>0</v>
      </c>
      <c r="P1039" s="16">
        <v>0</v>
      </c>
    </row>
    <row r="1040" spans="1:16" x14ac:dyDescent="0.35">
      <c r="A1040" s="16" t="str">
        <f t="shared" si="53"/>
        <v>Service Workers</v>
      </c>
      <c r="B1040" s="16">
        <v>0</v>
      </c>
      <c r="C1040" s="16">
        <v>0</v>
      </c>
      <c r="D1040" s="16">
        <v>0</v>
      </c>
      <c r="E1040" s="16">
        <v>0</v>
      </c>
      <c r="F1040" s="16">
        <v>0</v>
      </c>
      <c r="G1040" s="16">
        <v>0</v>
      </c>
      <c r="H1040" s="16">
        <v>0</v>
      </c>
      <c r="I1040" s="16">
        <v>0</v>
      </c>
      <c r="J1040" s="16">
        <v>0</v>
      </c>
      <c r="K1040" s="16">
        <v>1</v>
      </c>
      <c r="L1040" s="16">
        <v>0</v>
      </c>
      <c r="M1040" s="16">
        <v>0</v>
      </c>
      <c r="N1040" s="16">
        <v>0</v>
      </c>
      <c r="O1040" s="16">
        <v>0</v>
      </c>
      <c r="P1040" s="16">
        <v>1</v>
      </c>
    </row>
    <row r="1041" spans="1:16" x14ac:dyDescent="0.35">
      <c r="A1041" s="405" t="str">
        <f t="shared" si="53"/>
        <v>Total</v>
      </c>
      <c r="B1041" s="405">
        <v>1</v>
      </c>
      <c r="C1041" s="405">
        <v>0</v>
      </c>
      <c r="D1041" s="405">
        <v>2</v>
      </c>
      <c r="E1041" s="405">
        <v>0</v>
      </c>
      <c r="F1041" s="405">
        <v>0</v>
      </c>
      <c r="G1041" s="405">
        <v>0</v>
      </c>
      <c r="H1041" s="405">
        <v>0</v>
      </c>
      <c r="I1041" s="405">
        <v>0</v>
      </c>
      <c r="J1041" s="405">
        <v>4</v>
      </c>
      <c r="K1041" s="405">
        <v>2</v>
      </c>
      <c r="L1041" s="405">
        <v>0</v>
      </c>
      <c r="M1041" s="405">
        <v>0</v>
      </c>
      <c r="N1041" s="405">
        <v>0</v>
      </c>
      <c r="O1041" s="405">
        <v>0</v>
      </c>
      <c r="P1041" s="405">
        <v>9</v>
      </c>
    </row>
    <row r="1042" spans="1:16" x14ac:dyDescent="0.35">
      <c r="A1042" s="406" t="str">
        <f t="shared" si="53"/>
        <v>Previous Report Total</v>
      </c>
      <c r="B1042" s="16">
        <v>20</v>
      </c>
      <c r="C1042" s="16">
        <v>10</v>
      </c>
      <c r="D1042" s="16">
        <v>35</v>
      </c>
      <c r="E1042" s="16">
        <v>4</v>
      </c>
      <c r="F1042" s="16">
        <v>0</v>
      </c>
      <c r="G1042" s="16">
        <v>1</v>
      </c>
      <c r="H1042" s="16">
        <v>1</v>
      </c>
      <c r="I1042" s="16">
        <v>1</v>
      </c>
      <c r="J1042" s="16">
        <v>41</v>
      </c>
      <c r="K1042" s="16">
        <v>2</v>
      </c>
      <c r="L1042" s="16">
        <v>0</v>
      </c>
      <c r="M1042" s="16">
        <v>2</v>
      </c>
      <c r="N1042" s="16">
        <v>0</v>
      </c>
      <c r="O1042" s="16">
        <v>7</v>
      </c>
      <c r="P1042" s="16">
        <v>124</v>
      </c>
    </row>
    <row r="1043" spans="1:16" x14ac:dyDescent="0.35">
      <c r="A1043" s="412" t="s">
        <v>320</v>
      </c>
      <c r="B1043" s="407"/>
      <c r="C1043" s="407"/>
      <c r="D1043" s="407"/>
      <c r="E1043" s="407"/>
      <c r="F1043" s="407"/>
      <c r="G1043" s="407"/>
      <c r="H1043" s="407"/>
      <c r="I1043" s="407"/>
      <c r="J1043" s="407"/>
      <c r="K1043" s="407"/>
      <c r="L1043" s="407"/>
      <c r="M1043" s="407"/>
      <c r="N1043" s="407"/>
      <c r="O1043" s="407"/>
      <c r="P1043" s="408"/>
    </row>
    <row r="1044" spans="1:16" x14ac:dyDescent="0.35">
      <c r="A1044" s="400" t="s">
        <v>268</v>
      </c>
      <c r="B1044" s="409"/>
      <c r="C1044" s="409"/>
      <c r="D1044" s="409"/>
      <c r="E1044" s="409"/>
      <c r="F1044" s="409"/>
      <c r="G1044" s="409"/>
      <c r="H1044" s="409"/>
      <c r="I1044" s="409"/>
      <c r="J1044" s="409"/>
      <c r="K1044" s="409"/>
      <c r="L1044" s="409"/>
      <c r="M1044" s="409"/>
      <c r="N1044" s="409"/>
      <c r="O1044" s="409"/>
      <c r="P1044" s="410"/>
    </row>
    <row r="1045" spans="1:16" x14ac:dyDescent="0.35">
      <c r="A1045" s="16" t="str">
        <f>A821</f>
        <v>Executive/Sr Officials &amp; Mgrs</v>
      </c>
      <c r="B1045" s="16">
        <v>0</v>
      </c>
      <c r="C1045" s="16">
        <v>0</v>
      </c>
      <c r="D1045" s="16">
        <v>0</v>
      </c>
      <c r="E1045" s="16">
        <v>0</v>
      </c>
      <c r="F1045" s="16">
        <v>0</v>
      </c>
      <c r="G1045" s="16">
        <v>0</v>
      </c>
      <c r="H1045" s="16">
        <v>0</v>
      </c>
      <c r="I1045" s="16">
        <v>0</v>
      </c>
      <c r="J1045" s="16">
        <v>0</v>
      </c>
      <c r="K1045" s="16">
        <v>0</v>
      </c>
      <c r="L1045" s="16">
        <v>0</v>
      </c>
      <c r="M1045" s="16">
        <v>0</v>
      </c>
      <c r="N1045" s="16">
        <v>0</v>
      </c>
      <c r="O1045" s="16">
        <v>0</v>
      </c>
      <c r="P1045" s="16">
        <v>0</v>
      </c>
    </row>
    <row r="1046" spans="1:16" x14ac:dyDescent="0.35">
      <c r="A1046" s="16" t="str">
        <f t="shared" ref="A1046:A1056" si="54">A822</f>
        <v>First/Mid Officials &amp; Mgrs</v>
      </c>
      <c r="B1046" s="16">
        <v>0</v>
      </c>
      <c r="C1046" s="16">
        <v>0</v>
      </c>
      <c r="D1046" s="16">
        <v>2</v>
      </c>
      <c r="E1046" s="16">
        <v>0</v>
      </c>
      <c r="F1046" s="16">
        <v>0</v>
      </c>
      <c r="G1046" s="16">
        <v>0</v>
      </c>
      <c r="H1046" s="16">
        <v>0</v>
      </c>
      <c r="I1046" s="16">
        <v>0</v>
      </c>
      <c r="J1046" s="16">
        <v>2</v>
      </c>
      <c r="K1046" s="16">
        <v>0</v>
      </c>
      <c r="L1046" s="16">
        <v>0</v>
      </c>
      <c r="M1046" s="16">
        <v>0</v>
      </c>
      <c r="N1046" s="16">
        <v>0</v>
      </c>
      <c r="O1046" s="16">
        <v>0</v>
      </c>
      <c r="P1046" s="16">
        <v>4</v>
      </c>
    </row>
    <row r="1047" spans="1:16" x14ac:dyDescent="0.35">
      <c r="A1047" s="16" t="str">
        <f t="shared" si="54"/>
        <v>Professionals</v>
      </c>
      <c r="B1047" s="16">
        <v>0</v>
      </c>
      <c r="C1047" s="16">
        <v>0</v>
      </c>
      <c r="D1047" s="16">
        <v>5</v>
      </c>
      <c r="E1047" s="16">
        <v>0</v>
      </c>
      <c r="F1047" s="16">
        <v>0</v>
      </c>
      <c r="G1047" s="16">
        <v>0</v>
      </c>
      <c r="H1047" s="16">
        <v>0</v>
      </c>
      <c r="I1047" s="16">
        <v>0</v>
      </c>
      <c r="J1047" s="16">
        <v>2</v>
      </c>
      <c r="K1047" s="16">
        <v>0</v>
      </c>
      <c r="L1047" s="16">
        <v>0</v>
      </c>
      <c r="M1047" s="16">
        <v>0</v>
      </c>
      <c r="N1047" s="16">
        <v>0</v>
      </c>
      <c r="O1047" s="16">
        <v>0</v>
      </c>
      <c r="P1047" s="16">
        <v>7</v>
      </c>
    </row>
    <row r="1048" spans="1:16" x14ac:dyDescent="0.35">
      <c r="A1048" s="16" t="str">
        <f t="shared" si="54"/>
        <v>Technicians</v>
      </c>
      <c r="B1048" s="16">
        <v>0</v>
      </c>
      <c r="C1048" s="16">
        <v>0</v>
      </c>
      <c r="D1048" s="16">
        <v>0</v>
      </c>
      <c r="E1048" s="16">
        <v>0</v>
      </c>
      <c r="F1048" s="16">
        <v>0</v>
      </c>
      <c r="G1048" s="16">
        <v>0</v>
      </c>
      <c r="H1048" s="16">
        <v>0</v>
      </c>
      <c r="I1048" s="16">
        <v>0</v>
      </c>
      <c r="J1048" s="16">
        <v>0</v>
      </c>
      <c r="K1048" s="16">
        <v>0</v>
      </c>
      <c r="L1048" s="16">
        <v>0</v>
      </c>
      <c r="M1048" s="16">
        <v>0</v>
      </c>
      <c r="N1048" s="16">
        <v>0</v>
      </c>
      <c r="O1048" s="16">
        <v>0</v>
      </c>
      <c r="P1048" s="16">
        <v>0</v>
      </c>
    </row>
    <row r="1049" spans="1:16" x14ac:dyDescent="0.35">
      <c r="A1049" s="16" t="str">
        <f t="shared" si="54"/>
        <v>Sales Workers</v>
      </c>
      <c r="B1049" s="16">
        <v>0</v>
      </c>
      <c r="C1049" s="16">
        <v>0</v>
      </c>
      <c r="D1049" s="16">
        <v>0</v>
      </c>
      <c r="E1049" s="16">
        <v>0</v>
      </c>
      <c r="F1049" s="16">
        <v>0</v>
      </c>
      <c r="G1049" s="16">
        <v>0</v>
      </c>
      <c r="H1049" s="16">
        <v>0</v>
      </c>
      <c r="I1049" s="16">
        <v>0</v>
      </c>
      <c r="J1049" s="16">
        <v>0</v>
      </c>
      <c r="K1049" s="16">
        <v>0</v>
      </c>
      <c r="L1049" s="16">
        <v>0</v>
      </c>
      <c r="M1049" s="16">
        <v>0</v>
      </c>
      <c r="N1049" s="16">
        <v>0</v>
      </c>
      <c r="O1049" s="16">
        <v>0</v>
      </c>
      <c r="P1049" s="16">
        <v>0</v>
      </c>
    </row>
    <row r="1050" spans="1:16" x14ac:dyDescent="0.35">
      <c r="A1050" s="16" t="str">
        <f t="shared" si="54"/>
        <v>Administrative Support</v>
      </c>
      <c r="B1050" s="16">
        <v>0</v>
      </c>
      <c r="C1050" s="16">
        <v>0</v>
      </c>
      <c r="D1050" s="16">
        <v>0</v>
      </c>
      <c r="E1050" s="16">
        <v>0</v>
      </c>
      <c r="F1050" s="16">
        <v>0</v>
      </c>
      <c r="G1050" s="16">
        <v>0</v>
      </c>
      <c r="H1050" s="16">
        <v>0</v>
      </c>
      <c r="I1050" s="16">
        <v>0</v>
      </c>
      <c r="J1050" s="16">
        <v>0</v>
      </c>
      <c r="K1050" s="16">
        <v>0</v>
      </c>
      <c r="L1050" s="16">
        <v>0</v>
      </c>
      <c r="M1050" s="16">
        <v>0</v>
      </c>
      <c r="N1050" s="16">
        <v>0</v>
      </c>
      <c r="O1050" s="16">
        <v>0</v>
      </c>
      <c r="P1050" s="16">
        <v>0</v>
      </c>
    </row>
    <row r="1051" spans="1:16" x14ac:dyDescent="0.35">
      <c r="A1051" s="16" t="str">
        <f t="shared" si="54"/>
        <v>Craft Workers</v>
      </c>
      <c r="B1051" s="16">
        <v>0</v>
      </c>
      <c r="C1051" s="16">
        <v>0</v>
      </c>
      <c r="D1051" s="16">
        <v>4</v>
      </c>
      <c r="E1051" s="16">
        <v>0</v>
      </c>
      <c r="F1051" s="16">
        <v>0</v>
      </c>
      <c r="G1051" s="16">
        <v>0</v>
      </c>
      <c r="H1051" s="16">
        <v>0</v>
      </c>
      <c r="I1051" s="16">
        <v>0</v>
      </c>
      <c r="J1051" s="16">
        <v>0</v>
      </c>
      <c r="K1051" s="16">
        <v>0</v>
      </c>
      <c r="L1051" s="16">
        <v>0</v>
      </c>
      <c r="M1051" s="16">
        <v>0</v>
      </c>
      <c r="N1051" s="16">
        <v>0</v>
      </c>
      <c r="O1051" s="16">
        <v>0</v>
      </c>
      <c r="P1051" s="16">
        <v>4</v>
      </c>
    </row>
    <row r="1052" spans="1:16" x14ac:dyDescent="0.35">
      <c r="A1052" s="16" t="str">
        <f t="shared" si="54"/>
        <v>Operatives</v>
      </c>
      <c r="B1052" s="16">
        <v>3</v>
      </c>
      <c r="C1052" s="16">
        <v>0</v>
      </c>
      <c r="D1052" s="16">
        <v>14</v>
      </c>
      <c r="E1052" s="16">
        <v>7</v>
      </c>
      <c r="F1052" s="16">
        <v>0</v>
      </c>
      <c r="G1052" s="16">
        <v>0</v>
      </c>
      <c r="H1052" s="16">
        <v>0</v>
      </c>
      <c r="I1052" s="16">
        <v>1</v>
      </c>
      <c r="J1052" s="16">
        <v>1</v>
      </c>
      <c r="K1052" s="16">
        <v>2</v>
      </c>
      <c r="L1052" s="16">
        <v>0</v>
      </c>
      <c r="M1052" s="16">
        <v>0</v>
      </c>
      <c r="N1052" s="16">
        <v>0</v>
      </c>
      <c r="O1052" s="16">
        <v>0</v>
      </c>
      <c r="P1052" s="16">
        <v>28</v>
      </c>
    </row>
    <row r="1053" spans="1:16" x14ac:dyDescent="0.35">
      <c r="A1053" s="16" t="str">
        <f t="shared" si="54"/>
        <v>Laborers &amp; Helpers</v>
      </c>
      <c r="B1053" s="16">
        <v>0</v>
      </c>
      <c r="C1053" s="16">
        <v>0</v>
      </c>
      <c r="D1053" s="16">
        <v>0</v>
      </c>
      <c r="E1053" s="16">
        <v>0</v>
      </c>
      <c r="F1053" s="16">
        <v>0</v>
      </c>
      <c r="G1053" s="16">
        <v>0</v>
      </c>
      <c r="H1053" s="16">
        <v>0</v>
      </c>
      <c r="I1053" s="16">
        <v>0</v>
      </c>
      <c r="J1053" s="16">
        <v>0</v>
      </c>
      <c r="K1053" s="16">
        <v>0</v>
      </c>
      <c r="L1053" s="16">
        <v>0</v>
      </c>
      <c r="M1053" s="16">
        <v>0</v>
      </c>
      <c r="N1053" s="16">
        <v>0</v>
      </c>
      <c r="O1053" s="16">
        <v>0</v>
      </c>
      <c r="P1053" s="16">
        <v>0</v>
      </c>
    </row>
    <row r="1054" spans="1:16" x14ac:dyDescent="0.35">
      <c r="A1054" s="16" t="str">
        <f t="shared" si="54"/>
        <v>Service Workers</v>
      </c>
      <c r="B1054" s="16">
        <v>0</v>
      </c>
      <c r="C1054" s="16">
        <v>0</v>
      </c>
      <c r="D1054" s="16">
        <v>0</v>
      </c>
      <c r="E1054" s="16">
        <v>0</v>
      </c>
      <c r="F1054" s="16">
        <v>0</v>
      </c>
      <c r="G1054" s="16">
        <v>0</v>
      </c>
      <c r="H1054" s="16">
        <v>0</v>
      </c>
      <c r="I1054" s="16">
        <v>0</v>
      </c>
      <c r="J1054" s="16">
        <v>0</v>
      </c>
      <c r="K1054" s="16">
        <v>0</v>
      </c>
      <c r="L1054" s="16">
        <v>0</v>
      </c>
      <c r="M1054" s="16">
        <v>0</v>
      </c>
      <c r="N1054" s="16">
        <v>0</v>
      </c>
      <c r="O1054" s="16">
        <v>0</v>
      </c>
      <c r="P1054" s="16">
        <v>0</v>
      </c>
    </row>
    <row r="1055" spans="1:16" x14ac:dyDescent="0.35">
      <c r="A1055" s="405" t="str">
        <f t="shared" si="54"/>
        <v>Total</v>
      </c>
      <c r="B1055" s="405">
        <v>3</v>
      </c>
      <c r="C1055" s="405">
        <v>0</v>
      </c>
      <c r="D1055" s="405">
        <v>25</v>
      </c>
      <c r="E1055" s="405">
        <v>7</v>
      </c>
      <c r="F1055" s="405">
        <v>0</v>
      </c>
      <c r="G1055" s="405">
        <v>0</v>
      </c>
      <c r="H1055" s="405">
        <v>0</v>
      </c>
      <c r="I1055" s="405">
        <v>1</v>
      </c>
      <c r="J1055" s="405">
        <v>5</v>
      </c>
      <c r="K1055" s="405">
        <v>2</v>
      </c>
      <c r="L1055" s="405">
        <v>0</v>
      </c>
      <c r="M1055" s="405">
        <v>0</v>
      </c>
      <c r="N1055" s="405">
        <v>0</v>
      </c>
      <c r="O1055" s="405">
        <v>0</v>
      </c>
      <c r="P1055" s="405">
        <v>43</v>
      </c>
    </row>
    <row r="1056" spans="1:16" x14ac:dyDescent="0.35">
      <c r="A1056" s="406" t="str">
        <f t="shared" si="54"/>
        <v>Previous Report Total</v>
      </c>
      <c r="B1056" s="413"/>
      <c r="C1056" s="413"/>
      <c r="D1056" s="413"/>
      <c r="E1056" s="413"/>
      <c r="F1056" s="413"/>
      <c r="G1056" s="413"/>
      <c r="H1056" s="413"/>
      <c r="I1056" s="413"/>
      <c r="J1056" s="413"/>
      <c r="K1056" s="413"/>
      <c r="L1056" s="413"/>
      <c r="M1056" s="413"/>
      <c r="N1056" s="413"/>
      <c r="O1056" s="413"/>
      <c r="P1056" s="414"/>
    </row>
  </sheetData>
  <sheetProtection algorithmName="SHA-512" hashValue="nmds0PbWBiTUZTU2ipwV/8lLvJyNMuOGSWWhaAiAIbz2F+GmV3hsJT2Jqpi9xAi0p528Sdx4ABr+D4gZ1rVbZg==" saltValue="kqLgA3sj4ggJK+F8PlsC7Q==" spinCount="100000" sheet="1" objects="1" scenarios="1"/>
  <mergeCells count="40">
    <mergeCell ref="A813:P813"/>
    <mergeCell ref="A814:P814"/>
    <mergeCell ref="A816:A818"/>
    <mergeCell ref="B816:C816"/>
    <mergeCell ref="D816:O816"/>
    <mergeCell ref="P816:P818"/>
    <mergeCell ref="B817:B818"/>
    <mergeCell ref="C817:C818"/>
    <mergeCell ref="D817:I817"/>
    <mergeCell ref="J817:O817"/>
    <mergeCell ref="A525:P525"/>
    <mergeCell ref="A526:P526"/>
    <mergeCell ref="A528:A530"/>
    <mergeCell ref="B528:C528"/>
    <mergeCell ref="D528:O528"/>
    <mergeCell ref="P528:P530"/>
    <mergeCell ref="B529:B530"/>
    <mergeCell ref="C529:C530"/>
    <mergeCell ref="D529:I529"/>
    <mergeCell ref="J529:O529"/>
    <mergeCell ref="A237:P237"/>
    <mergeCell ref="A239:P239"/>
    <mergeCell ref="A240:A242"/>
    <mergeCell ref="B240:C240"/>
    <mergeCell ref="D240:O240"/>
    <mergeCell ref="P240:P242"/>
    <mergeCell ref="B241:B242"/>
    <mergeCell ref="C241:C242"/>
    <mergeCell ref="D241:I241"/>
    <mergeCell ref="J241:O241"/>
    <mergeCell ref="A5:P5"/>
    <mergeCell ref="A6:P6"/>
    <mergeCell ref="A8:A10"/>
    <mergeCell ref="B8:C8"/>
    <mergeCell ref="D8:O8"/>
    <mergeCell ref="P8:P10"/>
    <mergeCell ref="B9:B10"/>
    <mergeCell ref="C9:C10"/>
    <mergeCell ref="D9:I9"/>
    <mergeCell ref="J9:O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E40E2-1D80-46A0-BC75-51B177E4F587}">
  <sheetPr>
    <tabColor rgb="FFED7D31"/>
  </sheetPr>
  <dimension ref="A2:F29"/>
  <sheetViews>
    <sheetView workbookViewId="0">
      <selection activeCell="A4" sqref="A4"/>
    </sheetView>
  </sheetViews>
  <sheetFormatPr defaultRowHeight="14.5" x14ac:dyDescent="0.35"/>
  <cols>
    <col min="1" max="1" width="24.1796875" customWidth="1"/>
    <col min="2" max="2" width="19.81640625" customWidth="1"/>
    <col min="3" max="6" width="11.7265625" customWidth="1"/>
    <col min="7" max="7" width="3" customWidth="1"/>
    <col min="11" max="11" width="16.26953125" customWidth="1"/>
  </cols>
  <sheetData>
    <row r="2" spans="1:6" x14ac:dyDescent="0.35">
      <c r="C2" s="1" t="s">
        <v>50</v>
      </c>
    </row>
    <row r="3" spans="1:6" ht="17" x14ac:dyDescent="0.4">
      <c r="C3" s="288" t="s">
        <v>3</v>
      </c>
      <c r="E3" s="59" t="str">
        <f>'0. Table of Contents'!B4</f>
        <v>Last updated: 2026-07-06</v>
      </c>
    </row>
    <row r="5" spans="1:6" ht="20.149999999999999" customHeight="1" x14ac:dyDescent="0.45">
      <c r="A5" s="21" t="s">
        <v>322</v>
      </c>
    </row>
    <row r="6" spans="1:6" s="8" customFormat="1" ht="18.5" customHeight="1" x14ac:dyDescent="0.35">
      <c r="A6" s="449" t="s">
        <v>55</v>
      </c>
      <c r="B6" s="456">
        <v>2025</v>
      </c>
      <c r="C6" s="457"/>
      <c r="D6" s="457"/>
      <c r="E6" s="457"/>
      <c r="F6" s="458"/>
    </row>
    <row r="7" spans="1:6" ht="27.75" customHeight="1" x14ac:dyDescent="0.35">
      <c r="A7" s="451"/>
      <c r="B7" s="225" t="s">
        <v>323</v>
      </c>
      <c r="C7" s="115" t="s">
        <v>324</v>
      </c>
      <c r="D7" s="225" t="s">
        <v>325</v>
      </c>
      <c r="E7" s="115" t="s">
        <v>326</v>
      </c>
      <c r="F7" s="225" t="s">
        <v>327</v>
      </c>
    </row>
    <row r="8" spans="1:6" x14ac:dyDescent="0.35">
      <c r="A8" s="476" t="s">
        <v>328</v>
      </c>
      <c r="B8" s="479">
        <v>31144366</v>
      </c>
      <c r="C8" s="478">
        <v>92</v>
      </c>
      <c r="D8" s="298">
        <v>0.59</v>
      </c>
      <c r="E8" s="297">
        <v>226</v>
      </c>
      <c r="F8" s="298">
        <v>1.45</v>
      </c>
    </row>
    <row r="9" spans="1:6" x14ac:dyDescent="0.35">
      <c r="A9" s="477" t="s">
        <v>66</v>
      </c>
      <c r="B9" s="481">
        <v>18644331</v>
      </c>
      <c r="C9" s="482">
        <v>71</v>
      </c>
      <c r="D9" s="483">
        <v>0.76</v>
      </c>
      <c r="E9" s="484">
        <v>197</v>
      </c>
      <c r="F9" s="483">
        <v>2.11</v>
      </c>
    </row>
    <row r="10" spans="1:6" x14ac:dyDescent="0.35">
      <c r="A10" s="477" t="s">
        <v>329</v>
      </c>
      <c r="B10" s="481">
        <v>7864144</v>
      </c>
      <c r="C10" s="482">
        <v>14</v>
      </c>
      <c r="D10" s="485">
        <v>0.36</v>
      </c>
      <c r="E10" s="485">
        <v>16</v>
      </c>
      <c r="F10" s="485">
        <v>0.41</v>
      </c>
    </row>
    <row r="11" spans="1:6" x14ac:dyDescent="0.35">
      <c r="A11" s="477" t="s">
        <v>330</v>
      </c>
      <c r="B11" s="481">
        <v>4635891</v>
      </c>
      <c r="C11" s="482">
        <v>7</v>
      </c>
      <c r="D11" s="485">
        <v>0.3</v>
      </c>
      <c r="E11" s="485">
        <v>13</v>
      </c>
      <c r="F11" s="485">
        <v>0.56000000000000005</v>
      </c>
    </row>
    <row r="12" spans="1:6" ht="20.149999999999999" customHeight="1" x14ac:dyDescent="0.35">
      <c r="B12" s="309"/>
      <c r="C12" s="309"/>
      <c r="D12" s="3"/>
      <c r="E12" s="3"/>
      <c r="F12" s="3"/>
    </row>
    <row r="13" spans="1:6" s="8" customFormat="1" ht="18.5" customHeight="1" x14ac:dyDescent="0.35">
      <c r="A13" s="449" t="s">
        <v>55</v>
      </c>
      <c r="B13" s="456">
        <v>2024</v>
      </c>
      <c r="C13" s="457"/>
      <c r="D13" s="457"/>
      <c r="E13" s="457"/>
      <c r="F13" s="458"/>
    </row>
    <row r="14" spans="1:6" ht="32.15" customHeight="1" x14ac:dyDescent="0.35">
      <c r="A14" s="451"/>
      <c r="B14" s="225" t="s">
        <v>323</v>
      </c>
      <c r="C14" s="115" t="s">
        <v>324</v>
      </c>
      <c r="D14" s="225" t="s">
        <v>325</v>
      </c>
      <c r="E14" s="115" t="s">
        <v>326</v>
      </c>
      <c r="F14" s="225" t="s">
        <v>327</v>
      </c>
    </row>
    <row r="15" spans="1:6" ht="14.5" customHeight="1" x14ac:dyDescent="0.35">
      <c r="A15" s="296" t="s">
        <v>328</v>
      </c>
      <c r="B15" s="297">
        <f>SUM(B16:B18)</f>
        <v>31765310</v>
      </c>
      <c r="C15" s="297">
        <f>SUM(C16:C18)</f>
        <v>82</v>
      </c>
      <c r="D15" s="298">
        <v>0.52</v>
      </c>
      <c r="E15" s="297">
        <f>SUM(E16:E18)</f>
        <v>233</v>
      </c>
      <c r="F15" s="298">
        <v>1.47</v>
      </c>
    </row>
    <row r="16" spans="1:6" ht="14.5" customHeight="1" x14ac:dyDescent="0.35">
      <c r="A16" s="16" t="s">
        <v>66</v>
      </c>
      <c r="B16" s="299">
        <v>19789786</v>
      </c>
      <c r="C16" s="299">
        <v>55</v>
      </c>
      <c r="D16" s="294">
        <v>0.56000000000000005</v>
      </c>
      <c r="E16" s="299">
        <v>202</v>
      </c>
      <c r="F16" s="294">
        <v>2.04</v>
      </c>
    </row>
    <row r="17" spans="1:6" ht="14.5" customHeight="1" x14ac:dyDescent="0.35">
      <c r="A17" s="16" t="s">
        <v>329</v>
      </c>
      <c r="B17" s="299">
        <v>7886987</v>
      </c>
      <c r="C17" s="299">
        <v>17</v>
      </c>
      <c r="D17" s="295">
        <v>0.43</v>
      </c>
      <c r="E17" s="295">
        <v>19</v>
      </c>
      <c r="F17" s="295">
        <v>0.48</v>
      </c>
    </row>
    <row r="18" spans="1:6" ht="14.5" customHeight="1" x14ac:dyDescent="0.35">
      <c r="A18" s="16" t="s">
        <v>330</v>
      </c>
      <c r="B18" s="299">
        <v>4088537</v>
      </c>
      <c r="C18" s="299">
        <v>10</v>
      </c>
      <c r="D18" s="295">
        <v>0.49</v>
      </c>
      <c r="E18" s="295">
        <v>12</v>
      </c>
      <c r="F18" s="295">
        <v>0.59</v>
      </c>
    </row>
    <row r="19" spans="1:6" ht="14.5" customHeight="1" x14ac:dyDescent="0.45">
      <c r="A19" s="21"/>
    </row>
    <row r="20" spans="1:6" s="8" customFormat="1" ht="18.5" customHeight="1" x14ac:dyDescent="0.35">
      <c r="A20" s="449" t="s">
        <v>55</v>
      </c>
      <c r="B20" s="456">
        <v>2023</v>
      </c>
      <c r="C20" s="457"/>
      <c r="D20" s="457"/>
      <c r="E20" s="457"/>
      <c r="F20" s="458"/>
    </row>
    <row r="21" spans="1:6" ht="32.15" customHeight="1" x14ac:dyDescent="0.35">
      <c r="A21" s="451"/>
      <c r="B21" s="225" t="s">
        <v>323</v>
      </c>
      <c r="C21" s="115" t="s">
        <v>324</v>
      </c>
      <c r="D21" s="225" t="s">
        <v>325</v>
      </c>
      <c r="E21" s="115" t="s">
        <v>326</v>
      </c>
      <c r="F21" s="225" t="s">
        <v>327</v>
      </c>
    </row>
    <row r="22" spans="1:6" ht="14.5" customHeight="1" x14ac:dyDescent="0.35">
      <c r="A22" s="296" t="s">
        <v>328</v>
      </c>
      <c r="B22" s="297">
        <v>32253681</v>
      </c>
      <c r="C22" s="297">
        <v>79</v>
      </c>
      <c r="D22" s="298">
        <v>0.49</v>
      </c>
      <c r="E22" s="298">
        <v>227</v>
      </c>
      <c r="F22" s="298">
        <v>1.41</v>
      </c>
    </row>
    <row r="23" spans="1:6" ht="14.5" customHeight="1" x14ac:dyDescent="0.35">
      <c r="A23" s="16" t="s">
        <v>66</v>
      </c>
      <c r="B23" s="299">
        <v>19997552</v>
      </c>
      <c r="C23" s="299">
        <v>61</v>
      </c>
      <c r="D23" s="294">
        <v>0.61</v>
      </c>
      <c r="E23" s="299">
        <v>202</v>
      </c>
      <c r="F23" s="294">
        <v>2.02</v>
      </c>
    </row>
    <row r="24" spans="1:6" ht="14.5" customHeight="1" x14ac:dyDescent="0.35">
      <c r="A24" s="16" t="s">
        <v>329</v>
      </c>
      <c r="B24" s="299">
        <v>7803872</v>
      </c>
      <c r="C24" s="299">
        <v>8</v>
      </c>
      <c r="D24" s="295">
        <v>0.21</v>
      </c>
      <c r="E24" s="295">
        <v>12</v>
      </c>
      <c r="F24" s="295">
        <v>0.31</v>
      </c>
    </row>
    <row r="25" spans="1:6" ht="14.5" customHeight="1" x14ac:dyDescent="0.35">
      <c r="A25" s="16" t="s">
        <v>330</v>
      </c>
      <c r="B25" s="299">
        <v>4452257</v>
      </c>
      <c r="C25" s="299">
        <v>10</v>
      </c>
      <c r="D25" s="295">
        <v>0.45</v>
      </c>
      <c r="E25" s="295">
        <v>13</v>
      </c>
      <c r="F25" s="295">
        <v>0.57999999999999996</v>
      </c>
    </row>
    <row r="26" spans="1:6" x14ac:dyDescent="0.35">
      <c r="B26" s="309"/>
      <c r="C26" s="309"/>
      <c r="D26" s="3"/>
      <c r="E26" s="3"/>
      <c r="F26" s="3"/>
    </row>
    <row r="27" spans="1:6" x14ac:dyDescent="0.35">
      <c r="A27" s="168" t="s">
        <v>331</v>
      </c>
    </row>
    <row r="28" spans="1:6" x14ac:dyDescent="0.35">
      <c r="A28" s="168" t="s">
        <v>332</v>
      </c>
    </row>
    <row r="29" spans="1:6" x14ac:dyDescent="0.35">
      <c r="A29" s="168" t="s">
        <v>333</v>
      </c>
    </row>
  </sheetData>
  <sheetProtection algorithmName="SHA-512" hashValue="+/gXuz4oC3msd1XOEhqmNcS+k+yTCBqo9M5WdJw/E4tMd/TljxJiWsaGis1crm6uvp4u/x8VFVy6SjnPke2coQ==" saltValue="NLPGueoiNErBr4rQwkse2g==" spinCount="100000" sheet="1" objects="1" scenarios="1"/>
  <mergeCells count="6">
    <mergeCell ref="A20:A21"/>
    <mergeCell ref="B20:F20"/>
    <mergeCell ref="A13:A14"/>
    <mergeCell ref="B13:F13"/>
    <mergeCell ref="A6:A7"/>
    <mergeCell ref="B6:F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E3A6-8110-433C-BA1C-A51E77F1C4FD}">
  <sheetPr>
    <tabColor theme="4" tint="0.39997558519241921"/>
    <pageSetUpPr fitToPage="1"/>
  </sheetPr>
  <dimension ref="A2:O291"/>
  <sheetViews>
    <sheetView zoomScaleNormal="100" workbookViewId="0">
      <selection activeCell="A4" sqref="A4"/>
    </sheetView>
  </sheetViews>
  <sheetFormatPr defaultRowHeight="15" customHeight="1" x14ac:dyDescent="0.35"/>
  <cols>
    <col min="1" max="1" width="48.7265625" customWidth="1"/>
    <col min="2" max="5" width="17.7265625" customWidth="1"/>
    <col min="6" max="15" width="15.7265625" customWidth="1"/>
  </cols>
  <sheetData>
    <row r="2" spans="1:15" ht="15" customHeight="1" x14ac:dyDescent="0.35">
      <c r="B2" s="1" t="s">
        <v>50</v>
      </c>
      <c r="C2" s="6"/>
    </row>
    <row r="3" spans="1:15" ht="15" customHeight="1" x14ac:dyDescent="0.4">
      <c r="B3" s="288" t="s">
        <v>3</v>
      </c>
      <c r="C3" s="59" t="str">
        <f>'0. Table of Contents'!B4</f>
        <v>Last updated: 2026-07-06</v>
      </c>
    </row>
    <row r="5" spans="1:15" ht="20.149999999999999" customHeight="1" x14ac:dyDescent="0.55000000000000004">
      <c r="A5" s="75" t="s">
        <v>334</v>
      </c>
    </row>
    <row r="6" spans="1:15" ht="35.25" customHeight="1" x14ac:dyDescent="0.35">
      <c r="A6" s="113" t="s">
        <v>52</v>
      </c>
      <c r="B6" s="113" t="s">
        <v>53</v>
      </c>
      <c r="C6" s="113" t="s">
        <v>54</v>
      </c>
      <c r="D6" s="113" t="s">
        <v>55</v>
      </c>
      <c r="E6" s="113" t="s">
        <v>56</v>
      </c>
      <c r="F6" s="183">
        <v>2016</v>
      </c>
      <c r="G6" s="183">
        <f>cy</f>
        <v>2017</v>
      </c>
      <c r="H6" s="183">
        <v>2018</v>
      </c>
      <c r="I6" s="183">
        <v>2019</v>
      </c>
      <c r="J6" s="183">
        <v>2020</v>
      </c>
      <c r="K6" s="183">
        <v>2021</v>
      </c>
      <c r="L6" s="183">
        <v>2022</v>
      </c>
      <c r="M6" s="183">
        <v>2023</v>
      </c>
      <c r="N6" s="183">
        <v>2024</v>
      </c>
      <c r="O6" s="183">
        <v>2025</v>
      </c>
    </row>
    <row r="7" spans="1:15" ht="14.5" x14ac:dyDescent="0.35">
      <c r="A7" s="128" t="s">
        <v>62</v>
      </c>
      <c r="B7" s="129"/>
      <c r="C7" s="129"/>
      <c r="D7" s="129"/>
      <c r="E7" s="129"/>
      <c r="F7" s="127"/>
      <c r="G7" s="127"/>
      <c r="H7" s="127"/>
      <c r="I7" s="127"/>
      <c r="J7" s="127"/>
      <c r="K7" s="127"/>
      <c r="L7" s="266"/>
      <c r="M7" s="266"/>
      <c r="N7" s="266"/>
      <c r="O7" s="153"/>
    </row>
    <row r="8" spans="1:15" ht="14.5" x14ac:dyDescent="0.35">
      <c r="A8" s="128" t="s">
        <v>63</v>
      </c>
      <c r="B8" s="129"/>
      <c r="C8" s="129"/>
      <c r="D8" s="129"/>
      <c r="E8" s="129"/>
      <c r="F8" s="127"/>
      <c r="G8" s="127"/>
      <c r="H8" s="127"/>
      <c r="I8" s="127"/>
      <c r="J8" s="127"/>
      <c r="K8" s="127"/>
      <c r="L8" s="127"/>
      <c r="M8" s="127"/>
      <c r="N8" s="430"/>
      <c r="O8" s="132"/>
    </row>
    <row r="9" spans="1:15" ht="14.5" x14ac:dyDescent="0.35">
      <c r="A9" s="137" t="s">
        <v>64</v>
      </c>
      <c r="B9" s="122" t="s">
        <v>63</v>
      </c>
      <c r="C9" s="122" t="s">
        <v>65</v>
      </c>
      <c r="D9" s="122" t="s">
        <v>63</v>
      </c>
      <c r="E9" s="140" t="s">
        <v>66</v>
      </c>
      <c r="F9" s="326">
        <v>956.47577936896005</v>
      </c>
      <c r="G9" s="326">
        <v>950.47115853627997</v>
      </c>
      <c r="H9" s="326">
        <v>780.11516105516</v>
      </c>
      <c r="I9" s="326">
        <v>881.74112520751999</v>
      </c>
      <c r="J9" s="326">
        <v>867.9141419045601</v>
      </c>
      <c r="K9" s="326">
        <v>901.28883813604011</v>
      </c>
      <c r="L9" s="326">
        <v>1043.2814108097248</v>
      </c>
      <c r="M9" s="326">
        <v>907</v>
      </c>
      <c r="N9" s="326">
        <v>782.04346249607147</v>
      </c>
      <c r="O9" s="326">
        <v>786.91872296268002</v>
      </c>
    </row>
    <row r="10" spans="1:15" ht="14.5" x14ac:dyDescent="0.35">
      <c r="A10" s="122" t="s">
        <v>68</v>
      </c>
      <c r="B10" s="122" t="s">
        <v>63</v>
      </c>
      <c r="C10" s="122" t="s">
        <v>65</v>
      </c>
      <c r="D10" s="122" t="s">
        <v>63</v>
      </c>
      <c r="E10" s="140" t="s">
        <v>66</v>
      </c>
      <c r="F10" s="327"/>
      <c r="G10" s="327"/>
      <c r="H10" s="327"/>
      <c r="I10" s="327"/>
      <c r="J10" s="326">
        <v>4655.2652981720003</v>
      </c>
      <c r="K10" s="326">
        <v>4486.0260249559997</v>
      </c>
      <c r="L10" s="326">
        <v>5459.6064968759993</v>
      </c>
      <c r="M10" s="326">
        <v>5304</v>
      </c>
      <c r="N10" s="326">
        <v>4947.5514416159995</v>
      </c>
      <c r="O10" s="326">
        <v>4646.0112703919995</v>
      </c>
    </row>
    <row r="11" spans="1:15" ht="14.5" x14ac:dyDescent="0.35">
      <c r="A11" s="122" t="s">
        <v>70</v>
      </c>
      <c r="B11" s="122" t="s">
        <v>63</v>
      </c>
      <c r="C11" s="122" t="s">
        <v>65</v>
      </c>
      <c r="D11" s="122" t="s">
        <v>63</v>
      </c>
      <c r="E11" s="140" t="s">
        <v>66</v>
      </c>
      <c r="F11" s="326">
        <v>45</v>
      </c>
      <c r="G11" s="326">
        <v>45.068539688639994</v>
      </c>
      <c r="H11" s="326">
        <v>45.222583535999995</v>
      </c>
      <c r="I11" s="326">
        <v>45.222583535999995</v>
      </c>
      <c r="J11" s="326">
        <v>4.8124346991200007</v>
      </c>
      <c r="K11" s="326">
        <v>78.405432711999993</v>
      </c>
      <c r="L11" s="326">
        <v>77.173541639999996</v>
      </c>
      <c r="M11" s="326">
        <v>87</v>
      </c>
      <c r="N11" s="326">
        <v>55.575083560000003</v>
      </c>
      <c r="O11" s="326">
        <v>87.966272243999995</v>
      </c>
    </row>
    <row r="12" spans="1:15" ht="14.5" x14ac:dyDescent="0.35">
      <c r="A12" s="122" t="s">
        <v>71</v>
      </c>
      <c r="B12" s="122" t="s">
        <v>63</v>
      </c>
      <c r="C12" s="122" t="s">
        <v>65</v>
      </c>
      <c r="D12" s="122" t="s">
        <v>63</v>
      </c>
      <c r="E12" s="140" t="s">
        <v>66</v>
      </c>
      <c r="F12" s="327"/>
      <c r="G12" s="327"/>
      <c r="H12" s="327"/>
      <c r="I12" s="327"/>
      <c r="J12" s="327"/>
      <c r="K12" s="327"/>
      <c r="L12" s="326">
        <v>6275.028497938205</v>
      </c>
      <c r="M12" s="326">
        <v>7334</v>
      </c>
      <c r="N12" s="326">
        <v>6199.7512070420107</v>
      </c>
      <c r="O12" s="326">
        <v>6032.2068322724572</v>
      </c>
    </row>
    <row r="13" spans="1:15" ht="14.5" x14ac:dyDescent="0.35">
      <c r="A13" s="122" t="s">
        <v>73</v>
      </c>
      <c r="B13" s="122" t="s">
        <v>63</v>
      </c>
      <c r="C13" s="122" t="s">
        <v>65</v>
      </c>
      <c r="D13" s="122" t="s">
        <v>63</v>
      </c>
      <c r="E13" s="140" t="s">
        <v>66</v>
      </c>
      <c r="F13" s="326">
        <v>1528.8507358287402</v>
      </c>
      <c r="G13" s="326">
        <v>1588.3368400354398</v>
      </c>
      <c r="H13" s="326">
        <v>1626.83578574694</v>
      </c>
      <c r="I13" s="326">
        <v>1541.73723956</v>
      </c>
      <c r="J13" s="326">
        <v>1398.8059151599998</v>
      </c>
      <c r="K13" s="326">
        <v>1484.3473536399999</v>
      </c>
      <c r="L13" s="326">
        <v>1581.9419811155999</v>
      </c>
      <c r="M13" s="326">
        <v>1339</v>
      </c>
      <c r="N13" s="326">
        <v>1398.8670298460002</v>
      </c>
      <c r="O13" s="326">
        <v>1493.0219177552001</v>
      </c>
    </row>
    <row r="14" spans="1:15" ht="14.5" x14ac:dyDescent="0.35">
      <c r="A14" s="122" t="s">
        <v>74</v>
      </c>
      <c r="B14" s="122" t="s">
        <v>63</v>
      </c>
      <c r="C14" s="122" t="s">
        <v>65</v>
      </c>
      <c r="D14" s="122" t="s">
        <v>63</v>
      </c>
      <c r="E14" s="140" t="s">
        <v>66</v>
      </c>
      <c r="F14" s="326">
        <v>21467.701345426423</v>
      </c>
      <c r="G14" s="326">
        <v>19826.790380974358</v>
      </c>
      <c r="H14" s="326">
        <v>18006.856009053488</v>
      </c>
      <c r="I14" s="326">
        <v>16760.901918597003</v>
      </c>
      <c r="J14" s="326">
        <v>15595.175031501522</v>
      </c>
      <c r="K14" s="326">
        <v>12329.952461788471</v>
      </c>
      <c r="L14" s="42"/>
      <c r="M14" s="42"/>
      <c r="N14" s="327"/>
      <c r="O14" s="327"/>
    </row>
    <row r="15" spans="1:15" ht="14.5" x14ac:dyDescent="0.35">
      <c r="A15" s="122" t="s">
        <v>76</v>
      </c>
      <c r="B15" s="122" t="s">
        <v>63</v>
      </c>
      <c r="C15" s="122" t="s">
        <v>65</v>
      </c>
      <c r="D15" s="122" t="s">
        <v>63</v>
      </c>
      <c r="E15" s="140" t="s">
        <v>66</v>
      </c>
      <c r="F15" s="326">
        <v>2711.5032053400969</v>
      </c>
      <c r="G15" s="326">
        <v>2531.1098260081067</v>
      </c>
      <c r="H15" s="326">
        <v>2345.7854620220864</v>
      </c>
      <c r="I15" s="326">
        <v>2226.2274784797569</v>
      </c>
      <c r="J15" s="326">
        <v>2299.0653121876371</v>
      </c>
      <c r="K15" s="326">
        <v>2307.0866819750072</v>
      </c>
      <c r="L15" s="326">
        <v>2294.4830386593476</v>
      </c>
      <c r="M15" s="326">
        <v>2295</v>
      </c>
      <c r="N15" s="326">
        <v>2473.2974719198874</v>
      </c>
      <c r="O15" s="326">
        <v>2242.8703855611575</v>
      </c>
    </row>
    <row r="16" spans="1:15" ht="14.5" x14ac:dyDescent="0.35">
      <c r="A16" s="122" t="s">
        <v>77</v>
      </c>
      <c r="B16" s="122" t="s">
        <v>63</v>
      </c>
      <c r="C16" s="122" t="s">
        <v>65</v>
      </c>
      <c r="D16" s="122" t="s">
        <v>63</v>
      </c>
      <c r="E16" s="140" t="s">
        <v>66</v>
      </c>
      <c r="F16" s="326">
        <v>18442.44295189856</v>
      </c>
      <c r="G16" s="326">
        <v>15848.744651800349</v>
      </c>
      <c r="H16" s="326">
        <v>17811.438888753259</v>
      </c>
      <c r="I16" s="326">
        <v>17393.613813951975</v>
      </c>
      <c r="J16" s="326">
        <v>17260.878018905041</v>
      </c>
      <c r="K16" s="326">
        <v>15470.208178965238</v>
      </c>
      <c r="L16" s="326">
        <v>21607.24825103617</v>
      </c>
      <c r="M16" s="326">
        <v>22301</v>
      </c>
      <c r="N16" s="326">
        <v>21798.313341899262</v>
      </c>
      <c r="O16" s="326">
        <v>13561.71962902696</v>
      </c>
    </row>
    <row r="17" spans="1:15" ht="14.5" x14ac:dyDescent="0.35">
      <c r="A17" s="122" t="s">
        <v>78</v>
      </c>
      <c r="B17" s="122" t="s">
        <v>63</v>
      </c>
      <c r="C17" s="122" t="s">
        <v>65</v>
      </c>
      <c r="D17" s="122" t="s">
        <v>63</v>
      </c>
      <c r="E17" s="140" t="s">
        <v>66</v>
      </c>
      <c r="F17" s="326">
        <v>5998.0699284388393</v>
      </c>
      <c r="G17" s="326">
        <v>5656.1139316228009</v>
      </c>
      <c r="H17" s="326">
        <v>5670.782584549559</v>
      </c>
      <c r="I17" s="326">
        <v>3176.4641747400001</v>
      </c>
      <c r="J17" s="327"/>
      <c r="K17" s="327"/>
      <c r="L17" s="42"/>
      <c r="M17" s="42"/>
      <c r="N17" s="327"/>
      <c r="O17" s="327"/>
    </row>
    <row r="18" spans="1:15" ht="14.5" x14ac:dyDescent="0.35">
      <c r="A18" s="122" t="s">
        <v>80</v>
      </c>
      <c r="B18" s="122" t="s">
        <v>63</v>
      </c>
      <c r="C18" s="122" t="s">
        <v>81</v>
      </c>
      <c r="D18" s="122" t="s">
        <v>63</v>
      </c>
      <c r="E18" s="140" t="s">
        <v>66</v>
      </c>
      <c r="F18" s="326">
        <v>1886.1699864609143</v>
      </c>
      <c r="G18" s="326">
        <v>2036.544137620499</v>
      </c>
      <c r="H18" s="326">
        <v>2540.40878309652</v>
      </c>
      <c r="I18" s="326">
        <v>2451.2093242418637</v>
      </c>
      <c r="J18" s="326">
        <v>2153.1006370633095</v>
      </c>
      <c r="K18" s="326">
        <v>2115.3404499354615</v>
      </c>
      <c r="L18" s="326">
        <v>2115.3404499354615</v>
      </c>
      <c r="M18" s="326">
        <v>4458</v>
      </c>
      <c r="N18" s="326">
        <v>1645.7202941169644</v>
      </c>
      <c r="O18" s="326">
        <v>1625.5817764132835</v>
      </c>
    </row>
    <row r="19" spans="1:15" ht="14.5" x14ac:dyDescent="0.35">
      <c r="A19" s="122" t="s">
        <v>82</v>
      </c>
      <c r="B19" s="122" t="s">
        <v>63</v>
      </c>
      <c r="C19" s="122" t="s">
        <v>83</v>
      </c>
      <c r="D19" s="122" t="s">
        <v>63</v>
      </c>
      <c r="E19" s="140" t="s">
        <v>66</v>
      </c>
      <c r="F19" s="326">
        <v>169.15768154532</v>
      </c>
      <c r="G19" s="326">
        <v>169.10577766367999</v>
      </c>
      <c r="H19" s="326">
        <v>169.10577766367999</v>
      </c>
      <c r="I19" s="326">
        <v>177.52183388353441</v>
      </c>
      <c r="J19" s="326">
        <v>177.52183388353441</v>
      </c>
      <c r="K19" s="326">
        <v>225.44104795991998</v>
      </c>
      <c r="L19" s="326">
        <v>260.33110424384955</v>
      </c>
      <c r="M19" s="326">
        <v>214</v>
      </c>
      <c r="N19" s="326">
        <v>157.34689515791999</v>
      </c>
      <c r="O19" s="326">
        <v>179.70629895503998</v>
      </c>
    </row>
    <row r="20" spans="1:15" ht="14.5" x14ac:dyDescent="0.35">
      <c r="A20" s="122" t="s">
        <v>84</v>
      </c>
      <c r="B20" s="122" t="s">
        <v>63</v>
      </c>
      <c r="C20" s="122" t="s">
        <v>83</v>
      </c>
      <c r="D20" s="122" t="s">
        <v>63</v>
      </c>
      <c r="E20" s="140" t="s">
        <v>66</v>
      </c>
      <c r="F20" s="326">
        <v>30.586396463999996</v>
      </c>
      <c r="G20" s="326">
        <v>30.483195172559999</v>
      </c>
      <c r="H20" s="327"/>
      <c r="I20" s="327"/>
      <c r="J20" s="327"/>
      <c r="K20" s="327"/>
      <c r="L20" s="327"/>
      <c r="M20" s="327"/>
      <c r="N20" s="327"/>
      <c r="O20" s="327"/>
    </row>
    <row r="21" spans="1:15" ht="14.5" x14ac:dyDescent="0.35">
      <c r="A21" s="124" t="s">
        <v>86</v>
      </c>
      <c r="B21" s="66"/>
      <c r="C21" s="66"/>
      <c r="D21" s="66"/>
      <c r="E21" s="66"/>
      <c r="F21" s="134"/>
      <c r="G21" s="134"/>
      <c r="H21" s="134"/>
      <c r="I21" s="134"/>
      <c r="J21" s="134"/>
      <c r="K21" s="134"/>
      <c r="L21" s="328"/>
      <c r="M21" s="328"/>
      <c r="N21" s="431"/>
      <c r="O21" s="155"/>
    </row>
    <row r="22" spans="1:15" ht="14.5" x14ac:dyDescent="0.35">
      <c r="A22" s="122" t="s">
        <v>87</v>
      </c>
      <c r="B22" s="122" t="s">
        <v>86</v>
      </c>
      <c r="C22" s="122" t="s">
        <v>65</v>
      </c>
      <c r="D22" s="122" t="s">
        <v>86</v>
      </c>
      <c r="E22" s="140" t="s">
        <v>66</v>
      </c>
      <c r="F22" s="326">
        <v>36984.450548433859</v>
      </c>
      <c r="G22" s="326">
        <v>34987.562805231755</v>
      </c>
      <c r="H22" s="326">
        <v>34799.582906266638</v>
      </c>
      <c r="I22" s="326">
        <v>34126.030533634766</v>
      </c>
      <c r="J22" s="326">
        <v>35193.571268557091</v>
      </c>
      <c r="K22" s="326">
        <v>35288.096470817414</v>
      </c>
      <c r="L22" s="326">
        <v>35379.259108539125</v>
      </c>
      <c r="M22" s="326">
        <v>35446</v>
      </c>
      <c r="N22" s="326">
        <v>33739.054087593329</v>
      </c>
      <c r="O22" s="326">
        <v>31091.727617098561</v>
      </c>
    </row>
    <row r="23" spans="1:15" ht="14.5" x14ac:dyDescent="0.35">
      <c r="A23" s="122" t="s">
        <v>88</v>
      </c>
      <c r="B23" s="122" t="s">
        <v>86</v>
      </c>
      <c r="C23" s="122" t="s">
        <v>65</v>
      </c>
      <c r="D23" s="122" t="s">
        <v>86</v>
      </c>
      <c r="E23" s="140" t="s">
        <v>66</v>
      </c>
      <c r="F23" s="326">
        <v>0</v>
      </c>
      <c r="G23" s="326">
        <v>0</v>
      </c>
      <c r="H23" s="326">
        <v>0</v>
      </c>
      <c r="I23" s="327"/>
      <c r="J23" s="327"/>
      <c r="K23" s="327"/>
      <c r="L23" s="327"/>
      <c r="M23" s="327"/>
      <c r="N23" s="327"/>
      <c r="O23" s="327"/>
    </row>
    <row r="24" spans="1:15" ht="14.5" x14ac:dyDescent="0.35">
      <c r="A24" s="122" t="s">
        <v>90</v>
      </c>
      <c r="B24" s="122" t="s">
        <v>86</v>
      </c>
      <c r="C24" s="122" t="s">
        <v>65</v>
      </c>
      <c r="D24" s="122" t="s">
        <v>86</v>
      </c>
      <c r="E24" s="140" t="s">
        <v>66</v>
      </c>
      <c r="F24" s="326">
        <v>8834.6177394701044</v>
      </c>
      <c r="G24" s="327"/>
      <c r="H24" s="327"/>
      <c r="I24" s="327"/>
      <c r="J24" s="327"/>
      <c r="K24" s="327"/>
      <c r="L24" s="327"/>
      <c r="M24" s="327"/>
      <c r="N24" s="327"/>
      <c r="O24" s="327"/>
    </row>
    <row r="25" spans="1:15" ht="14.5" x14ac:dyDescent="0.35">
      <c r="A25" s="122" t="s">
        <v>92</v>
      </c>
      <c r="B25" s="122" t="s">
        <v>86</v>
      </c>
      <c r="C25" s="122" t="s">
        <v>65</v>
      </c>
      <c r="D25" s="122" t="s">
        <v>86</v>
      </c>
      <c r="E25" s="140" t="s">
        <v>66</v>
      </c>
      <c r="F25" s="326">
        <v>29324.385398217342</v>
      </c>
      <c r="G25" s="326">
        <v>27756.859355535831</v>
      </c>
      <c r="H25" s="326">
        <v>25833.556427303283</v>
      </c>
      <c r="I25" s="326">
        <v>25799.218767106438</v>
      </c>
      <c r="J25" s="326">
        <v>25965.367264702378</v>
      </c>
      <c r="K25" s="326">
        <v>26424.669208915915</v>
      </c>
      <c r="L25" s="326">
        <v>23678.596708010384</v>
      </c>
      <c r="M25" s="326">
        <v>25730</v>
      </c>
      <c r="N25" s="326">
        <v>22710.58611237922</v>
      </c>
      <c r="O25" s="326">
        <v>25698.404632690675</v>
      </c>
    </row>
    <row r="26" spans="1:15" ht="14.5" x14ac:dyDescent="0.35">
      <c r="A26" s="122" t="s">
        <v>93</v>
      </c>
      <c r="B26" s="122" t="s">
        <v>86</v>
      </c>
      <c r="C26" s="122" t="s">
        <v>65</v>
      </c>
      <c r="D26" s="122" t="s">
        <v>86</v>
      </c>
      <c r="E26" s="140" t="s">
        <v>66</v>
      </c>
      <c r="F26" s="326">
        <v>6493.5220991862179</v>
      </c>
      <c r="G26" s="326">
        <v>6357.41801329583</v>
      </c>
      <c r="H26" s="326">
        <v>8050.0110768443892</v>
      </c>
      <c r="I26" s="326">
        <v>8097.6084458097203</v>
      </c>
      <c r="J26" s="326">
        <v>7811.6348944095998</v>
      </c>
      <c r="K26" s="326">
        <v>104423.97624899028</v>
      </c>
      <c r="L26" s="326">
        <v>91591.889643850707</v>
      </c>
      <c r="M26" s="326">
        <v>100261</v>
      </c>
      <c r="N26" s="326">
        <v>120448.98944657105</v>
      </c>
      <c r="O26" s="326">
        <v>99783.819418719271</v>
      </c>
    </row>
    <row r="27" spans="1:15" ht="14.5" x14ac:dyDescent="0.35">
      <c r="A27" s="122" t="s">
        <v>94</v>
      </c>
      <c r="B27" s="122" t="s">
        <v>86</v>
      </c>
      <c r="C27" s="122" t="s">
        <v>65</v>
      </c>
      <c r="D27" s="122" t="s">
        <v>86</v>
      </c>
      <c r="E27" s="140" t="s">
        <v>66</v>
      </c>
      <c r="F27" s="326">
        <v>25676.736148967168</v>
      </c>
      <c r="G27" s="326">
        <v>23195.862109538626</v>
      </c>
      <c r="H27" s="326">
        <v>23237.537390250091</v>
      </c>
      <c r="I27" s="326">
        <v>20564.271739466709</v>
      </c>
      <c r="J27" s="326">
        <v>12120.686083905264</v>
      </c>
      <c r="K27" s="326">
        <v>0</v>
      </c>
      <c r="L27" s="327"/>
      <c r="M27" s="327"/>
      <c r="N27" s="327"/>
      <c r="O27" s="327"/>
    </row>
    <row r="28" spans="1:15" ht="14.5" x14ac:dyDescent="0.35">
      <c r="A28" s="122" t="s">
        <v>96</v>
      </c>
      <c r="B28" s="122" t="s">
        <v>86</v>
      </c>
      <c r="C28" s="122" t="s">
        <v>65</v>
      </c>
      <c r="D28" s="122" t="s">
        <v>86</v>
      </c>
      <c r="E28" s="140" t="s">
        <v>66</v>
      </c>
      <c r="F28" s="326">
        <v>0</v>
      </c>
      <c r="G28" s="326">
        <v>0</v>
      </c>
      <c r="H28" s="326">
        <v>336.79199999999997</v>
      </c>
      <c r="I28" s="326">
        <v>357.067913664</v>
      </c>
      <c r="J28" s="326">
        <v>581.93482799999992</v>
      </c>
      <c r="K28" s="326">
        <v>460.71300000000002</v>
      </c>
      <c r="L28" s="326">
        <v>479.77442950000005</v>
      </c>
      <c r="M28" s="326">
        <v>476</v>
      </c>
      <c r="N28" s="326">
        <v>475.19732992736363</v>
      </c>
      <c r="O28" s="326">
        <v>74.011094230319998</v>
      </c>
    </row>
    <row r="29" spans="1:15" ht="14.5" x14ac:dyDescent="0.35">
      <c r="A29" s="122" t="s">
        <v>97</v>
      </c>
      <c r="B29" s="122" t="s">
        <v>86</v>
      </c>
      <c r="C29" s="122" t="s">
        <v>65</v>
      </c>
      <c r="D29" s="122" t="s">
        <v>86</v>
      </c>
      <c r="E29" s="140" t="s">
        <v>66</v>
      </c>
      <c r="F29" s="326">
        <v>2849.6243197602089</v>
      </c>
      <c r="G29" s="326">
        <v>3264.9826939610402</v>
      </c>
      <c r="H29" s="326">
        <v>3798.6777605717098</v>
      </c>
      <c r="I29" s="326">
        <v>3002.1502418794666</v>
      </c>
      <c r="J29" s="326">
        <v>4395.8840419139997</v>
      </c>
      <c r="K29" s="326">
        <v>4802.4003756366001</v>
      </c>
      <c r="L29" s="326">
        <v>3425.0599682946531</v>
      </c>
      <c r="M29" s="326">
        <v>2998</v>
      </c>
      <c r="N29" s="326">
        <v>2494.7386590527431</v>
      </c>
      <c r="O29" s="326">
        <v>630.12101283192351</v>
      </c>
    </row>
    <row r="30" spans="1:15" ht="14.5" x14ac:dyDescent="0.35">
      <c r="A30" s="122" t="s">
        <v>99</v>
      </c>
      <c r="B30" s="122" t="s">
        <v>86</v>
      </c>
      <c r="C30" s="122" t="s">
        <v>65</v>
      </c>
      <c r="D30" s="122" t="s">
        <v>86</v>
      </c>
      <c r="E30" s="140" t="s">
        <v>66</v>
      </c>
      <c r="F30" s="326">
        <v>45613.041686541495</v>
      </c>
      <c r="G30" s="326">
        <v>44824.942842480719</v>
      </c>
      <c r="H30" s="326">
        <v>44385.240940769654</v>
      </c>
      <c r="I30" s="326">
        <v>41324.526561734114</v>
      </c>
      <c r="J30" s="326">
        <v>38962.987503579978</v>
      </c>
      <c r="K30" s="326">
        <v>37827.732078589957</v>
      </c>
      <c r="L30" s="326">
        <v>39996.4734423439</v>
      </c>
      <c r="M30" s="326">
        <v>34972</v>
      </c>
      <c r="N30" s="326">
        <v>36463.98004698912</v>
      </c>
      <c r="O30" s="326">
        <v>37462.758946308764</v>
      </c>
    </row>
    <row r="31" spans="1:15" ht="14.5" x14ac:dyDescent="0.35">
      <c r="A31" s="122" t="s">
        <v>100</v>
      </c>
      <c r="B31" s="122" t="s">
        <v>86</v>
      </c>
      <c r="C31" s="122" t="s">
        <v>65</v>
      </c>
      <c r="D31" s="122" t="s">
        <v>86</v>
      </c>
      <c r="E31" s="140" t="s">
        <v>66</v>
      </c>
      <c r="F31" s="326">
        <v>19960.419516573053</v>
      </c>
      <c r="G31" s="326">
        <v>23851.59868592714</v>
      </c>
      <c r="H31" s="326">
        <v>24613.928976536656</v>
      </c>
      <c r="I31" s="326">
        <v>26591.886432995067</v>
      </c>
      <c r="J31" s="326">
        <v>23452.698307759667</v>
      </c>
      <c r="K31" s="326">
        <v>23815.567800062832</v>
      </c>
      <c r="L31" s="326">
        <v>25371.200785857891</v>
      </c>
      <c r="M31" s="326">
        <v>24498</v>
      </c>
      <c r="N31" s="326">
        <v>23614.077752885019</v>
      </c>
      <c r="O31" s="326">
        <v>23918.486455774477</v>
      </c>
    </row>
    <row r="32" spans="1:15" ht="14.5" x14ac:dyDescent="0.35">
      <c r="A32" s="122" t="s">
        <v>101</v>
      </c>
      <c r="B32" s="122" t="s">
        <v>86</v>
      </c>
      <c r="C32" s="122" t="s">
        <v>65</v>
      </c>
      <c r="D32" s="122" t="s">
        <v>86</v>
      </c>
      <c r="E32" s="140" t="s">
        <v>66</v>
      </c>
      <c r="F32" s="326">
        <v>42112.617875109041</v>
      </c>
      <c r="G32" s="326">
        <v>38059.518252403272</v>
      </c>
      <c r="H32" s="326">
        <v>36633.136396833528</v>
      </c>
      <c r="I32" s="326">
        <v>37343.324953334173</v>
      </c>
      <c r="J32" s="326">
        <v>35182.210579750717</v>
      </c>
      <c r="K32" s="326">
        <v>35064.523840096321</v>
      </c>
      <c r="L32" s="326">
        <v>32927.14962721285</v>
      </c>
      <c r="M32" s="326">
        <v>33739</v>
      </c>
      <c r="N32" s="326">
        <v>33951.698100826106</v>
      </c>
      <c r="O32" s="326">
        <v>32774.348546054076</v>
      </c>
    </row>
    <row r="33" spans="1:15" ht="14.5" x14ac:dyDescent="0.35">
      <c r="A33" s="122" t="s">
        <v>102</v>
      </c>
      <c r="B33" s="122" t="s">
        <v>86</v>
      </c>
      <c r="C33" s="122" t="s">
        <v>103</v>
      </c>
      <c r="D33" s="122" t="s">
        <v>86</v>
      </c>
      <c r="E33" s="140" t="s">
        <v>66</v>
      </c>
      <c r="F33" s="326">
        <v>210.62116056758401</v>
      </c>
      <c r="G33" s="326">
        <v>428.41802519099997</v>
      </c>
      <c r="H33" s="326">
        <v>480.96026898191997</v>
      </c>
      <c r="I33" s="326">
        <v>538.09517239920001</v>
      </c>
      <c r="J33" s="326">
        <v>450.65204093519998</v>
      </c>
      <c r="K33" s="326">
        <v>453.84309359999997</v>
      </c>
      <c r="L33" s="326">
        <v>462.46181653619999</v>
      </c>
      <c r="M33" s="326">
        <v>405</v>
      </c>
      <c r="N33" s="326">
        <v>272.60117929646628</v>
      </c>
      <c r="O33" s="326">
        <v>506.95641336148071</v>
      </c>
    </row>
    <row r="34" spans="1:15" ht="14.5" x14ac:dyDescent="0.35">
      <c r="A34" s="122" t="s">
        <v>104</v>
      </c>
      <c r="B34" s="122" t="s">
        <v>86</v>
      </c>
      <c r="C34" s="122" t="s">
        <v>105</v>
      </c>
      <c r="D34" s="122" t="s">
        <v>86</v>
      </c>
      <c r="E34" s="140" t="s">
        <v>66</v>
      </c>
      <c r="F34" s="326">
        <v>8324.6014146357502</v>
      </c>
      <c r="G34" s="326">
        <v>8162.4069019609196</v>
      </c>
      <c r="H34" s="326">
        <v>7705.7818067512799</v>
      </c>
      <c r="I34" s="326">
        <v>8542.5007972589992</v>
      </c>
      <c r="J34" s="326">
        <v>9060.8707990408129</v>
      </c>
      <c r="K34" s="326">
        <v>9173.8927076854816</v>
      </c>
      <c r="L34" s="326">
        <v>17691.818011601761</v>
      </c>
      <c r="M34" s="326">
        <v>19734</v>
      </c>
      <c r="N34" s="326">
        <v>6615.141520235421</v>
      </c>
      <c r="O34" s="326">
        <v>6203.120956114366</v>
      </c>
    </row>
    <row r="35" spans="1:15" ht="14.5" x14ac:dyDescent="0.35">
      <c r="A35" s="122" t="s">
        <v>106</v>
      </c>
      <c r="B35" s="122" t="s">
        <v>86</v>
      </c>
      <c r="C35" s="122" t="s">
        <v>81</v>
      </c>
      <c r="D35" s="122" t="s">
        <v>86</v>
      </c>
      <c r="E35" s="140" t="s">
        <v>66</v>
      </c>
      <c r="F35" s="327"/>
      <c r="G35" s="327"/>
      <c r="H35" s="327"/>
      <c r="I35" s="327"/>
      <c r="J35" s="327"/>
      <c r="K35" s="327"/>
      <c r="L35" s="327"/>
      <c r="M35" s="326"/>
      <c r="N35" s="326">
        <v>165.35156838847922</v>
      </c>
      <c r="O35" s="326">
        <v>203.72131799101552</v>
      </c>
    </row>
    <row r="36" spans="1:15" ht="14.5" x14ac:dyDescent="0.35">
      <c r="A36" s="122" t="s">
        <v>108</v>
      </c>
      <c r="B36" s="122" t="s">
        <v>86</v>
      </c>
      <c r="C36" s="122" t="s">
        <v>109</v>
      </c>
      <c r="D36" s="122" t="s">
        <v>86</v>
      </c>
      <c r="E36" s="140" t="s">
        <v>66</v>
      </c>
      <c r="F36" s="326">
        <v>92382.693416739407</v>
      </c>
      <c r="G36" s="326">
        <v>92637.781892459636</v>
      </c>
      <c r="H36" s="326">
        <v>85282.784673789836</v>
      </c>
      <c r="I36" s="326">
        <v>68077.939037413584</v>
      </c>
      <c r="J36" s="326">
        <v>81401.422066689411</v>
      </c>
      <c r="K36" s="326">
        <v>80709.812566555396</v>
      </c>
      <c r="L36" s="326">
        <v>79122.496055265015</v>
      </c>
      <c r="M36" s="326">
        <v>76197</v>
      </c>
      <c r="N36" s="326">
        <v>56874.032804346687</v>
      </c>
      <c r="O36" s="326">
        <v>53257.758363739747</v>
      </c>
    </row>
    <row r="37" spans="1:15" ht="14.5" x14ac:dyDescent="0.35">
      <c r="A37" s="122" t="s">
        <v>110</v>
      </c>
      <c r="B37" s="122" t="s">
        <v>86</v>
      </c>
      <c r="C37" s="122" t="s">
        <v>111</v>
      </c>
      <c r="D37" s="122" t="s">
        <v>86</v>
      </c>
      <c r="E37" s="140" t="s">
        <v>66</v>
      </c>
      <c r="F37" s="326">
        <v>638.92328971772622</v>
      </c>
      <c r="G37" s="326">
        <v>580.68915536268003</v>
      </c>
      <c r="H37" s="326">
        <v>737.95255956395999</v>
      </c>
      <c r="I37" s="326">
        <v>694.40510178935995</v>
      </c>
      <c r="J37" s="326">
        <v>614.61920744261113</v>
      </c>
      <c r="K37" s="326">
        <v>629.69208003467998</v>
      </c>
      <c r="L37" s="326">
        <v>742.47192606606779</v>
      </c>
      <c r="M37" s="326">
        <v>643</v>
      </c>
      <c r="N37" s="326">
        <v>629.05201260597221</v>
      </c>
      <c r="O37" s="326">
        <v>694.43231709736824</v>
      </c>
    </row>
    <row r="38" spans="1:15" ht="14.5" x14ac:dyDescent="0.35">
      <c r="A38" s="122" t="s">
        <v>112</v>
      </c>
      <c r="B38" s="122" t="s">
        <v>86</v>
      </c>
      <c r="C38" s="122" t="s">
        <v>113</v>
      </c>
      <c r="D38" s="122" t="s">
        <v>86</v>
      </c>
      <c r="E38" s="140" t="s">
        <v>66</v>
      </c>
      <c r="F38" s="326">
        <v>0</v>
      </c>
      <c r="G38" s="326">
        <v>0</v>
      </c>
      <c r="H38" s="326">
        <v>0</v>
      </c>
      <c r="I38" s="326">
        <v>0</v>
      </c>
      <c r="J38" s="326">
        <v>0</v>
      </c>
      <c r="K38" s="326">
        <v>109105.95991272364</v>
      </c>
      <c r="L38" s="326">
        <v>108088.0434125856</v>
      </c>
      <c r="M38" s="326">
        <v>100041</v>
      </c>
      <c r="N38" s="326">
        <v>93420.207554751061</v>
      </c>
      <c r="O38" s="326">
        <v>85279.87074886242</v>
      </c>
    </row>
    <row r="39" spans="1:15" ht="14.5" x14ac:dyDescent="0.35">
      <c r="A39" s="123" t="s">
        <v>114</v>
      </c>
      <c r="B39" s="122" t="s">
        <v>86</v>
      </c>
      <c r="C39" s="122" t="s">
        <v>83</v>
      </c>
      <c r="D39" s="122" t="s">
        <v>86</v>
      </c>
      <c r="E39" s="122" t="s">
        <v>66</v>
      </c>
      <c r="F39" s="327"/>
      <c r="G39" s="327"/>
      <c r="H39" s="327"/>
      <c r="I39" s="327"/>
      <c r="J39" s="327"/>
      <c r="K39" s="327"/>
      <c r="L39" s="327"/>
      <c r="M39" s="327"/>
      <c r="N39" s="326">
        <v>2142.3646050019197</v>
      </c>
      <c r="O39" s="326">
        <v>2577.39984443916</v>
      </c>
    </row>
    <row r="40" spans="1:15" ht="14.5" x14ac:dyDescent="0.35">
      <c r="A40" s="123" t="s">
        <v>116</v>
      </c>
      <c r="B40" s="122" t="s">
        <v>86</v>
      </c>
      <c r="C40" s="122" t="s">
        <v>117</v>
      </c>
      <c r="D40" s="122" t="s">
        <v>86</v>
      </c>
      <c r="E40" s="140" t="s">
        <v>66</v>
      </c>
      <c r="F40" s="327"/>
      <c r="G40" s="327"/>
      <c r="H40" s="322"/>
      <c r="I40" s="322"/>
      <c r="J40" s="322"/>
      <c r="K40" s="322"/>
      <c r="L40" s="326">
        <v>3925.2267148490428</v>
      </c>
      <c r="M40" s="326">
        <v>4969</v>
      </c>
      <c r="N40" s="326">
        <v>3757.6070741356793</v>
      </c>
      <c r="O40" s="326">
        <v>3080.2317899691398</v>
      </c>
    </row>
    <row r="41" spans="1:15" ht="14.5" x14ac:dyDescent="0.35">
      <c r="A41" s="123" t="s">
        <v>119</v>
      </c>
      <c r="B41" s="122" t="s">
        <v>86</v>
      </c>
      <c r="C41" s="122" t="s">
        <v>117</v>
      </c>
      <c r="D41" s="122" t="s">
        <v>86</v>
      </c>
      <c r="E41" s="140" t="s">
        <v>66</v>
      </c>
      <c r="F41" s="327"/>
      <c r="G41" s="327"/>
      <c r="H41" s="327"/>
      <c r="I41" s="327"/>
      <c r="J41" s="327"/>
      <c r="K41" s="327"/>
      <c r="L41" s="326">
        <v>1917.6196350963601</v>
      </c>
      <c r="M41" s="326">
        <v>1918</v>
      </c>
      <c r="N41" s="326">
        <v>0</v>
      </c>
      <c r="O41" s="326">
        <v>0</v>
      </c>
    </row>
    <row r="42" spans="1:15" ht="14.5" x14ac:dyDescent="0.35">
      <c r="A42" s="123" t="s">
        <v>120</v>
      </c>
      <c r="B42" s="122" t="s">
        <v>86</v>
      </c>
      <c r="C42" s="122" t="s">
        <v>121</v>
      </c>
      <c r="D42" s="122" t="s">
        <v>86</v>
      </c>
      <c r="E42" s="140" t="s">
        <v>66</v>
      </c>
      <c r="F42" s="327"/>
      <c r="G42" s="327"/>
      <c r="H42" s="326">
        <v>0</v>
      </c>
      <c r="I42" s="326">
        <v>0</v>
      </c>
      <c r="J42" s="326">
        <v>0</v>
      </c>
      <c r="K42" s="326">
        <v>11882.854900354903</v>
      </c>
      <c r="L42" s="326">
        <v>11041.976186841599</v>
      </c>
      <c r="M42" s="326">
        <v>11225</v>
      </c>
      <c r="N42" s="326">
        <v>8923.4580691892897</v>
      </c>
      <c r="O42" s="326">
        <v>7484.2815298783225</v>
      </c>
    </row>
    <row r="43" spans="1:15" ht="14.5" x14ac:dyDescent="0.35">
      <c r="A43" s="124" t="s">
        <v>123</v>
      </c>
      <c r="B43" s="66"/>
      <c r="C43" s="66"/>
      <c r="D43" s="66"/>
      <c r="E43" s="66"/>
      <c r="F43" s="134"/>
      <c r="G43" s="134"/>
      <c r="H43" s="134"/>
      <c r="I43" s="134"/>
      <c r="J43" s="134"/>
      <c r="K43" s="134"/>
      <c r="L43" s="325"/>
      <c r="M43" s="325"/>
      <c r="N43" s="432"/>
      <c r="O43" s="155"/>
    </row>
    <row r="44" spans="1:15" ht="14.5" x14ac:dyDescent="0.35">
      <c r="A44" s="119" t="s">
        <v>124</v>
      </c>
      <c r="B44" s="129"/>
      <c r="C44" s="129"/>
      <c r="D44" s="129"/>
      <c r="E44" s="129"/>
      <c r="F44" s="127"/>
      <c r="G44" s="127"/>
      <c r="H44" s="127"/>
      <c r="I44" s="127"/>
      <c r="J44" s="127"/>
      <c r="K44" s="127"/>
      <c r="L44" s="329"/>
      <c r="M44" s="329"/>
      <c r="N44" s="433"/>
      <c r="O44" s="154"/>
    </row>
    <row r="45" spans="1:15" ht="14.5" x14ac:dyDescent="0.35">
      <c r="A45" s="122" t="s">
        <v>125</v>
      </c>
      <c r="B45" s="122" t="s">
        <v>126</v>
      </c>
      <c r="C45" s="122" t="s">
        <v>65</v>
      </c>
      <c r="D45" s="122" t="s">
        <v>127</v>
      </c>
      <c r="E45" s="140" t="s">
        <v>123</v>
      </c>
      <c r="F45" s="326">
        <v>5398.7020980852394</v>
      </c>
      <c r="G45" s="326">
        <v>4214.232941629085</v>
      </c>
      <c r="H45" s="326">
        <v>4325.9505054724677</v>
      </c>
      <c r="I45" s="326">
        <v>3688.8748382718468</v>
      </c>
      <c r="J45" s="326">
        <v>3787.5089315999999</v>
      </c>
      <c r="K45" s="326">
        <v>3839.0744798777778</v>
      </c>
      <c r="L45" s="326">
        <v>6190.9024014333336</v>
      </c>
      <c r="M45" s="326">
        <v>5517</v>
      </c>
      <c r="N45" s="326">
        <v>4850.589171341464</v>
      </c>
      <c r="O45" s="326">
        <v>3029.5652092795776</v>
      </c>
    </row>
    <row r="46" spans="1:15" ht="14.5" x14ac:dyDescent="0.35">
      <c r="A46" s="123" t="s">
        <v>128</v>
      </c>
      <c r="B46" s="122" t="s">
        <v>126</v>
      </c>
      <c r="C46" s="122" t="s">
        <v>65</v>
      </c>
      <c r="D46" s="122" t="s">
        <v>127</v>
      </c>
      <c r="E46" s="140" t="s">
        <v>123</v>
      </c>
      <c r="F46" s="327"/>
      <c r="G46" s="327"/>
      <c r="H46" s="327"/>
      <c r="I46" s="327"/>
      <c r="J46" s="326">
        <v>2.1402041999999999</v>
      </c>
      <c r="K46" s="326">
        <v>2.2748513999999997</v>
      </c>
      <c r="L46" s="326">
        <v>5.0760698999999994</v>
      </c>
      <c r="M46" s="326">
        <v>7</v>
      </c>
      <c r="N46" s="326">
        <v>8.7436708772399996</v>
      </c>
      <c r="O46" s="326">
        <v>10.435726258199999</v>
      </c>
    </row>
    <row r="47" spans="1:15" ht="14.5" x14ac:dyDescent="0.35">
      <c r="A47" s="123" t="s">
        <v>130</v>
      </c>
      <c r="B47" s="122" t="s">
        <v>131</v>
      </c>
      <c r="C47" s="122" t="s">
        <v>65</v>
      </c>
      <c r="D47" s="122" t="s">
        <v>127</v>
      </c>
      <c r="E47" s="140" t="s">
        <v>123</v>
      </c>
      <c r="F47" s="327"/>
      <c r="G47" s="327"/>
      <c r="H47" s="327"/>
      <c r="I47" s="326">
        <v>6.3410000000000002</v>
      </c>
      <c r="J47" s="326">
        <v>4.5149999999999999E-3</v>
      </c>
      <c r="K47" s="326">
        <v>14.0710625</v>
      </c>
      <c r="L47" s="326">
        <v>0</v>
      </c>
      <c r="M47" s="326">
        <v>4</v>
      </c>
      <c r="N47" s="326">
        <v>5.5949999999999998</v>
      </c>
      <c r="O47" s="326">
        <v>0</v>
      </c>
    </row>
    <row r="48" spans="1:15" ht="14.5" x14ac:dyDescent="0.35">
      <c r="A48" s="123" t="s">
        <v>133</v>
      </c>
      <c r="B48" s="122" t="s">
        <v>131</v>
      </c>
      <c r="C48" s="122" t="s">
        <v>65</v>
      </c>
      <c r="D48" s="122" t="s">
        <v>127</v>
      </c>
      <c r="E48" s="140" t="s">
        <v>123</v>
      </c>
      <c r="F48" s="327"/>
      <c r="G48" s="327"/>
      <c r="H48" s="327"/>
      <c r="I48" s="326">
        <v>44.940689999999996</v>
      </c>
      <c r="J48" s="326">
        <v>36.080359217999998</v>
      </c>
      <c r="K48" s="326">
        <v>52.883468999999998</v>
      </c>
      <c r="L48" s="326">
        <v>49.12049490599999</v>
      </c>
      <c r="M48" s="326">
        <v>48</v>
      </c>
      <c r="N48" s="326">
        <v>62.64361138932</v>
      </c>
      <c r="O48" s="326">
        <v>56.549506473720001</v>
      </c>
    </row>
    <row r="49" spans="1:15" ht="14.5" x14ac:dyDescent="0.35">
      <c r="A49" s="122" t="s">
        <v>134</v>
      </c>
      <c r="B49" s="122" t="s">
        <v>131</v>
      </c>
      <c r="C49" s="122" t="s">
        <v>65</v>
      </c>
      <c r="D49" s="122" t="s">
        <v>127</v>
      </c>
      <c r="E49" s="140" t="s">
        <v>123</v>
      </c>
      <c r="F49" s="326">
        <v>285.77024620000003</v>
      </c>
      <c r="G49" s="326">
        <v>226.74618209000005</v>
      </c>
      <c r="H49" s="326">
        <v>212.396692</v>
      </c>
      <c r="I49" s="326">
        <v>204.1998443</v>
      </c>
      <c r="J49" s="326">
        <v>76.393730500000004</v>
      </c>
      <c r="K49" s="326">
        <v>235.15777800000001</v>
      </c>
      <c r="L49" s="326">
        <v>220.67571350000003</v>
      </c>
      <c r="M49" s="326">
        <v>262</v>
      </c>
      <c r="N49" s="326">
        <v>586.46503009840001</v>
      </c>
      <c r="O49" s="326">
        <v>791.2174940637999</v>
      </c>
    </row>
    <row r="50" spans="1:15" ht="14.5" x14ac:dyDescent="0.35">
      <c r="A50" s="122" t="s">
        <v>135</v>
      </c>
      <c r="B50" s="122" t="s">
        <v>136</v>
      </c>
      <c r="C50" s="122" t="s">
        <v>65</v>
      </c>
      <c r="D50" s="122" t="s">
        <v>127</v>
      </c>
      <c r="E50" s="140" t="s">
        <v>123</v>
      </c>
      <c r="F50" s="326">
        <v>298.3977077532</v>
      </c>
      <c r="G50" s="326">
        <v>337.47398099520001</v>
      </c>
      <c r="H50" s="326">
        <v>335.46392509200001</v>
      </c>
      <c r="I50" s="326">
        <v>331.37555982335999</v>
      </c>
      <c r="J50" s="326">
        <v>331.19720334500005</v>
      </c>
      <c r="K50" s="326">
        <v>307.47634149999999</v>
      </c>
      <c r="L50" s="326">
        <v>315.45210251520001</v>
      </c>
      <c r="M50" s="326">
        <v>338</v>
      </c>
      <c r="N50" s="326">
        <v>647.86551719499994</v>
      </c>
      <c r="O50" s="326">
        <v>500.35601462324001</v>
      </c>
    </row>
    <row r="51" spans="1:15" ht="14.5" x14ac:dyDescent="0.35">
      <c r="A51" s="123" t="s">
        <v>137</v>
      </c>
      <c r="B51" s="122" t="s">
        <v>136</v>
      </c>
      <c r="C51" s="122" t="s">
        <v>65</v>
      </c>
      <c r="D51" s="122" t="s">
        <v>127</v>
      </c>
      <c r="E51" s="140" t="s">
        <v>123</v>
      </c>
      <c r="F51" s="327"/>
      <c r="G51" s="327"/>
      <c r="H51" s="327"/>
      <c r="I51" s="327"/>
      <c r="J51" s="326">
        <v>765.49127749999991</v>
      </c>
      <c r="K51" s="326">
        <v>927.30700000000002</v>
      </c>
      <c r="L51" s="326">
        <v>1019.3709881599999</v>
      </c>
      <c r="M51" s="327"/>
      <c r="N51" s="327"/>
      <c r="O51" s="327"/>
    </row>
    <row r="52" spans="1:15" ht="14.5" x14ac:dyDescent="0.35">
      <c r="A52" s="122" t="s">
        <v>335</v>
      </c>
      <c r="B52" s="122" t="s">
        <v>136</v>
      </c>
      <c r="C52" s="122" t="s">
        <v>65</v>
      </c>
      <c r="D52" s="122" t="s">
        <v>127</v>
      </c>
      <c r="E52" s="140" t="s">
        <v>123</v>
      </c>
      <c r="F52" s="326">
        <v>8302.5445560392491</v>
      </c>
      <c r="G52" s="326">
        <v>7820.7738714999996</v>
      </c>
      <c r="H52" s="326">
        <v>7849.1883966366295</v>
      </c>
      <c r="I52" s="326">
        <v>7783.3795267999985</v>
      </c>
      <c r="J52" s="326">
        <v>8576.9493082999998</v>
      </c>
      <c r="K52" s="326">
        <v>8095.4916275999994</v>
      </c>
      <c r="L52" s="326">
        <v>7876.7266221</v>
      </c>
      <c r="M52" s="326">
        <v>7034</v>
      </c>
      <c r="N52" s="326">
        <v>6487.2017682093647</v>
      </c>
      <c r="O52" s="326">
        <v>6108.033795335491</v>
      </c>
    </row>
    <row r="53" spans="1:15" ht="14.5" x14ac:dyDescent="0.35">
      <c r="A53" s="122" t="s">
        <v>336</v>
      </c>
      <c r="B53" s="122" t="s">
        <v>141</v>
      </c>
      <c r="C53" s="122" t="s">
        <v>65</v>
      </c>
      <c r="D53" s="122" t="s">
        <v>127</v>
      </c>
      <c r="E53" s="140" t="s">
        <v>123</v>
      </c>
      <c r="F53" s="326">
        <v>6412.6232480460812</v>
      </c>
      <c r="G53" s="326">
        <v>6380.1973007476581</v>
      </c>
      <c r="H53" s="326">
        <v>7019.9100753251214</v>
      </c>
      <c r="I53" s="326">
        <v>6967.5178825000003</v>
      </c>
      <c r="J53" s="326">
        <v>6634.2967200550411</v>
      </c>
      <c r="K53" s="326">
        <v>6530.7070950999996</v>
      </c>
      <c r="L53" s="326">
        <v>6173.7549343749997</v>
      </c>
      <c r="M53" s="326">
        <v>4520</v>
      </c>
      <c r="N53" s="326">
        <v>4305.9597593477192</v>
      </c>
      <c r="O53" s="326">
        <v>4434.9968862463202</v>
      </c>
    </row>
    <row r="54" spans="1:15" ht="14.5" x14ac:dyDescent="0.35">
      <c r="A54" s="122" t="s">
        <v>337</v>
      </c>
      <c r="B54" s="122" t="s">
        <v>143</v>
      </c>
      <c r="C54" s="122" t="s">
        <v>65</v>
      </c>
      <c r="D54" s="122" t="s">
        <v>127</v>
      </c>
      <c r="E54" s="140" t="s">
        <v>123</v>
      </c>
      <c r="F54" s="326">
        <v>3351.1975496999999</v>
      </c>
      <c r="G54" s="326">
        <v>3370.2049760549412</v>
      </c>
      <c r="H54" s="326">
        <v>3262.5328442720001</v>
      </c>
      <c r="I54" s="326">
        <v>2733.0524852600001</v>
      </c>
      <c r="J54" s="326">
        <v>2126.5285400799994</v>
      </c>
      <c r="K54" s="326">
        <v>2430.9647413999996</v>
      </c>
      <c r="L54" s="326">
        <v>2313.3151887895951</v>
      </c>
      <c r="M54" s="326">
        <v>2312</v>
      </c>
      <c r="N54" s="326">
        <v>2278.8951653277272</v>
      </c>
      <c r="O54" s="326">
        <v>2129.6493358614771</v>
      </c>
    </row>
    <row r="55" spans="1:15" ht="14.5" x14ac:dyDescent="0.35">
      <c r="A55" s="122" t="s">
        <v>144</v>
      </c>
      <c r="B55" s="122" t="s">
        <v>145</v>
      </c>
      <c r="C55" s="122" t="s">
        <v>65</v>
      </c>
      <c r="D55" s="122" t="s">
        <v>127</v>
      </c>
      <c r="E55" s="140" t="s">
        <v>123</v>
      </c>
      <c r="F55" s="326">
        <v>10943.327845191439</v>
      </c>
      <c r="G55" s="326">
        <v>9841.6776831989991</v>
      </c>
      <c r="H55" s="326">
        <v>8615.9716253522474</v>
      </c>
      <c r="I55" s="326">
        <v>9640.045809159923</v>
      </c>
      <c r="J55" s="326">
        <v>9727.3363042271212</v>
      </c>
      <c r="K55" s="326">
        <v>10120.554281038889</v>
      </c>
      <c r="L55" s="326">
        <v>9727.9993463021747</v>
      </c>
      <c r="M55" s="326">
        <v>7441</v>
      </c>
      <c r="N55" s="326">
        <v>7880.2207362077206</v>
      </c>
      <c r="O55" s="326">
        <v>7592.0473320798956</v>
      </c>
    </row>
    <row r="56" spans="1:15" ht="14.5" x14ac:dyDescent="0.35">
      <c r="A56" s="122" t="s">
        <v>146</v>
      </c>
      <c r="B56" s="122" t="s">
        <v>147</v>
      </c>
      <c r="C56" s="122" t="s">
        <v>65</v>
      </c>
      <c r="D56" s="122" t="s">
        <v>127</v>
      </c>
      <c r="E56" s="140" t="s">
        <v>123</v>
      </c>
      <c r="F56" s="326">
        <v>8248.3791882200003</v>
      </c>
      <c r="G56" s="326">
        <v>8578.4060696373999</v>
      </c>
      <c r="H56" s="326">
        <v>8104.6921231318593</v>
      </c>
      <c r="I56" s="326">
        <v>7218.5739992585286</v>
      </c>
      <c r="J56" s="326">
        <v>7678.9274628000003</v>
      </c>
      <c r="K56" s="326">
        <v>6975.4974861444434</v>
      </c>
      <c r="L56" s="326">
        <v>6554.3650575390502</v>
      </c>
      <c r="M56" s="326">
        <v>6066</v>
      </c>
      <c r="N56" s="326">
        <v>5595.9167176661485</v>
      </c>
      <c r="O56" s="326">
        <v>5190.5785205792181</v>
      </c>
    </row>
    <row r="57" spans="1:15" ht="14.5" x14ac:dyDescent="0.35">
      <c r="A57" s="122" t="s">
        <v>148</v>
      </c>
      <c r="B57" s="122" t="s">
        <v>131</v>
      </c>
      <c r="C57" s="122" t="s">
        <v>81</v>
      </c>
      <c r="D57" s="122" t="s">
        <v>127</v>
      </c>
      <c r="E57" s="122" t="s">
        <v>123</v>
      </c>
      <c r="F57" s="327"/>
      <c r="G57" s="327"/>
      <c r="H57" s="327"/>
      <c r="I57" s="327"/>
      <c r="J57" s="327"/>
      <c r="K57" s="327"/>
      <c r="L57" s="327"/>
      <c r="M57" s="327"/>
      <c r="N57" s="326">
        <v>6.4314258973199996</v>
      </c>
      <c r="O57" s="327"/>
    </row>
    <row r="58" spans="1:15" ht="14.5" x14ac:dyDescent="0.35">
      <c r="A58" s="122" t="s">
        <v>150</v>
      </c>
      <c r="B58" s="122" t="s">
        <v>131</v>
      </c>
      <c r="C58" s="122" t="s">
        <v>81</v>
      </c>
      <c r="D58" s="122" t="s">
        <v>127</v>
      </c>
      <c r="E58" s="122" t="s">
        <v>123</v>
      </c>
      <c r="F58" s="327"/>
      <c r="G58" s="327"/>
      <c r="H58" s="327"/>
      <c r="I58" s="327"/>
      <c r="J58" s="327"/>
      <c r="K58" s="327"/>
      <c r="L58" s="327"/>
      <c r="M58" s="327"/>
      <c r="N58" s="326">
        <v>30.377490377399997</v>
      </c>
      <c r="O58" s="327"/>
    </row>
    <row r="59" spans="1:15" ht="14.5" x14ac:dyDescent="0.35">
      <c r="A59" s="122" t="s">
        <v>151</v>
      </c>
      <c r="B59" s="122" t="s">
        <v>131</v>
      </c>
      <c r="C59" s="122" t="s">
        <v>81</v>
      </c>
      <c r="D59" s="122" t="s">
        <v>127</v>
      </c>
      <c r="E59" s="122" t="s">
        <v>123</v>
      </c>
      <c r="F59" s="327"/>
      <c r="G59" s="327"/>
      <c r="H59" s="327"/>
      <c r="I59" s="327"/>
      <c r="J59" s="327"/>
      <c r="K59" s="327"/>
      <c r="L59" s="327"/>
      <c r="M59" s="327"/>
      <c r="N59" s="326">
        <v>15.358211621279999</v>
      </c>
      <c r="O59" s="327"/>
    </row>
    <row r="60" spans="1:15" ht="14.5" x14ac:dyDescent="0.35">
      <c r="A60" s="122" t="s">
        <v>152</v>
      </c>
      <c r="B60" s="122" t="s">
        <v>131</v>
      </c>
      <c r="C60" s="122" t="s">
        <v>81</v>
      </c>
      <c r="D60" s="122" t="s">
        <v>127</v>
      </c>
      <c r="E60" s="122" t="s">
        <v>123</v>
      </c>
      <c r="F60" s="327"/>
      <c r="G60" s="327"/>
      <c r="H60" s="327"/>
      <c r="I60" s="327"/>
      <c r="J60" s="327"/>
      <c r="K60" s="327"/>
      <c r="L60" s="327"/>
      <c r="M60" s="327"/>
      <c r="N60" s="326">
        <v>0</v>
      </c>
      <c r="O60" s="327"/>
    </row>
    <row r="61" spans="1:15" ht="14.5" x14ac:dyDescent="0.35">
      <c r="A61" s="227" t="s">
        <v>153</v>
      </c>
      <c r="B61" s="226" t="s">
        <v>131</v>
      </c>
      <c r="C61" s="226" t="s">
        <v>81</v>
      </c>
      <c r="D61" s="226" t="s">
        <v>127</v>
      </c>
      <c r="E61" s="228" t="s">
        <v>123</v>
      </c>
      <c r="F61" s="327"/>
      <c r="G61" s="326">
        <v>123.20507800999999</v>
      </c>
      <c r="H61" s="326">
        <v>139.788942066</v>
      </c>
      <c r="I61" s="326">
        <v>169.22507073</v>
      </c>
      <c r="J61" s="326">
        <v>86.563999600000017</v>
      </c>
      <c r="K61" s="326">
        <v>86.563999600000017</v>
      </c>
      <c r="L61" s="326">
        <v>166.20958678000002</v>
      </c>
      <c r="M61" s="326">
        <v>118</v>
      </c>
      <c r="N61" s="326">
        <v>144.07347541103999</v>
      </c>
      <c r="O61" s="327"/>
    </row>
    <row r="62" spans="1:15" ht="14.5" x14ac:dyDescent="0.35">
      <c r="A62" s="51" t="s">
        <v>549</v>
      </c>
      <c r="B62" s="420" t="s">
        <v>131</v>
      </c>
      <c r="C62" s="420" t="s">
        <v>81</v>
      </c>
      <c r="D62" s="420" t="s">
        <v>127</v>
      </c>
      <c r="E62" s="420" t="s">
        <v>123</v>
      </c>
      <c r="F62" s="327"/>
      <c r="G62" s="327"/>
      <c r="H62" s="327"/>
      <c r="I62" s="327"/>
      <c r="J62" s="327"/>
      <c r="K62" s="327"/>
      <c r="L62" s="327"/>
      <c r="M62" s="327"/>
      <c r="N62" s="327"/>
      <c r="O62" s="326">
        <v>163.47741916068</v>
      </c>
    </row>
    <row r="63" spans="1:15" ht="14.5" x14ac:dyDescent="0.35">
      <c r="A63" s="418" t="s">
        <v>155</v>
      </c>
      <c r="B63" s="418" t="s">
        <v>147</v>
      </c>
      <c r="C63" s="418" t="s">
        <v>81</v>
      </c>
      <c r="D63" s="418" t="s">
        <v>127</v>
      </c>
      <c r="E63" s="419" t="s">
        <v>123</v>
      </c>
      <c r="F63" s="326">
        <v>100.01444382763822</v>
      </c>
      <c r="G63" s="326">
        <v>100.01444382763822</v>
      </c>
      <c r="H63" s="326">
        <v>97.423246116000001</v>
      </c>
      <c r="I63" s="326">
        <v>104.15675941200001</v>
      </c>
      <c r="J63" s="326">
        <v>0.803894</v>
      </c>
      <c r="K63" s="326">
        <v>0.803894</v>
      </c>
      <c r="L63" s="326">
        <v>0</v>
      </c>
      <c r="M63" s="326"/>
      <c r="N63" s="326">
        <v>0</v>
      </c>
      <c r="O63" s="327"/>
    </row>
    <row r="64" spans="1:15" ht="14.5" x14ac:dyDescent="0.35">
      <c r="A64" s="122" t="s">
        <v>156</v>
      </c>
      <c r="B64" s="122" t="s">
        <v>147</v>
      </c>
      <c r="C64" s="122" t="s">
        <v>81</v>
      </c>
      <c r="D64" s="122" t="s">
        <v>127</v>
      </c>
      <c r="E64" s="140" t="s">
        <v>123</v>
      </c>
      <c r="F64" s="326">
        <v>242.26478722551659</v>
      </c>
      <c r="G64" s="326">
        <v>242.26478722551659</v>
      </c>
      <c r="H64" s="326">
        <v>225.60750562020002</v>
      </c>
      <c r="I64" s="326">
        <v>211.81769255460003</v>
      </c>
      <c r="J64" s="326">
        <v>180.33107239999998</v>
      </c>
      <c r="K64" s="326">
        <v>180.33107239999998</v>
      </c>
      <c r="L64" s="326">
        <v>140.45174611000002</v>
      </c>
      <c r="M64" s="326">
        <v>104</v>
      </c>
      <c r="N64" s="326">
        <v>107.8297400068799</v>
      </c>
      <c r="O64" s="327"/>
    </row>
    <row r="65" spans="1:15" ht="14.5" x14ac:dyDescent="0.35">
      <c r="A65" s="122" t="s">
        <v>157</v>
      </c>
      <c r="B65" s="122" t="s">
        <v>147</v>
      </c>
      <c r="C65" s="122" t="s">
        <v>81</v>
      </c>
      <c r="D65" s="122" t="s">
        <v>127</v>
      </c>
      <c r="E65" s="140" t="s">
        <v>123</v>
      </c>
      <c r="F65" s="326">
        <v>8.289725687437187</v>
      </c>
      <c r="G65" s="326">
        <v>8.289725687437187</v>
      </c>
      <c r="H65" s="326">
        <v>6.3193820760000001</v>
      </c>
      <c r="I65" s="326">
        <v>5.4552792240000008</v>
      </c>
      <c r="J65" s="326">
        <v>0</v>
      </c>
      <c r="K65" s="326">
        <v>0</v>
      </c>
      <c r="L65" s="327"/>
      <c r="M65" s="327"/>
      <c r="N65" s="327"/>
      <c r="O65" s="327"/>
    </row>
    <row r="66" spans="1:15" ht="14.5" x14ac:dyDescent="0.35">
      <c r="A66" s="122" t="s">
        <v>158</v>
      </c>
      <c r="B66" s="122" t="s">
        <v>147</v>
      </c>
      <c r="C66" s="122" t="s">
        <v>81</v>
      </c>
      <c r="D66" s="122" t="s">
        <v>127</v>
      </c>
      <c r="E66" s="140" t="s">
        <v>123</v>
      </c>
      <c r="F66" s="326">
        <v>0.80881580000000008</v>
      </c>
      <c r="G66" s="326">
        <v>0.80881580000000008</v>
      </c>
      <c r="H66" s="326">
        <v>0.75303540000000013</v>
      </c>
      <c r="I66" s="326">
        <v>0.43444350000000004</v>
      </c>
      <c r="J66" s="326">
        <v>0.71113700000000002</v>
      </c>
      <c r="K66" s="326">
        <v>0.71113700000000002</v>
      </c>
      <c r="L66" s="326">
        <v>0.71113700000000002</v>
      </c>
      <c r="M66" s="326">
        <v>1</v>
      </c>
      <c r="N66" s="326">
        <v>0</v>
      </c>
      <c r="O66" s="327"/>
    </row>
    <row r="67" spans="1:15" ht="14.5" x14ac:dyDescent="0.35">
      <c r="A67" s="122" t="s">
        <v>159</v>
      </c>
      <c r="B67" s="122" t="s">
        <v>147</v>
      </c>
      <c r="C67" s="122" t="s">
        <v>81</v>
      </c>
      <c r="D67" s="122" t="s">
        <v>127</v>
      </c>
      <c r="E67" s="140" t="s">
        <v>123</v>
      </c>
      <c r="F67" s="326">
        <v>184.27117091113371</v>
      </c>
      <c r="G67" s="326">
        <v>184.27117091113371</v>
      </c>
      <c r="H67" s="326">
        <v>185.71500241290002</v>
      </c>
      <c r="I67" s="326">
        <v>162.40872041129998</v>
      </c>
      <c r="J67" s="326">
        <v>140.71536220000002</v>
      </c>
      <c r="K67" s="326">
        <v>140.71536220000002</v>
      </c>
      <c r="L67" s="326">
        <v>159.2560245</v>
      </c>
      <c r="M67" s="326">
        <v>130</v>
      </c>
      <c r="N67" s="326">
        <v>112.22842012829986</v>
      </c>
      <c r="O67" s="327"/>
    </row>
    <row r="68" spans="1:15" ht="14.5" x14ac:dyDescent="0.35">
      <c r="A68" s="122" t="s">
        <v>160</v>
      </c>
      <c r="B68" s="122" t="s">
        <v>147</v>
      </c>
      <c r="C68" s="122" t="s">
        <v>81</v>
      </c>
      <c r="D68" s="122" t="s">
        <v>127</v>
      </c>
      <c r="E68" s="140" t="s">
        <v>123</v>
      </c>
      <c r="F68" s="326">
        <v>89.938630229648254</v>
      </c>
      <c r="G68" s="326">
        <v>89.938630229648254</v>
      </c>
      <c r="H68" s="326">
        <v>94.099719960000016</v>
      </c>
      <c r="I68" s="326">
        <v>55.992324924000002</v>
      </c>
      <c r="J68" s="326">
        <v>1.174922</v>
      </c>
      <c r="K68" s="326">
        <v>1.174922</v>
      </c>
      <c r="L68" s="327"/>
      <c r="M68" s="327"/>
      <c r="N68" s="327"/>
      <c r="O68" s="327"/>
    </row>
    <row r="69" spans="1:15" ht="14.5" x14ac:dyDescent="0.35">
      <c r="A69" s="122" t="s">
        <v>161</v>
      </c>
      <c r="B69" s="122" t="s">
        <v>147</v>
      </c>
      <c r="C69" s="122" t="s">
        <v>81</v>
      </c>
      <c r="D69" s="122" t="s">
        <v>127</v>
      </c>
      <c r="E69" s="140" t="s">
        <v>123</v>
      </c>
      <c r="F69" s="326">
        <v>158.40463153970001</v>
      </c>
      <c r="G69" s="326">
        <v>158.40463153970001</v>
      </c>
      <c r="H69" s="326">
        <v>163.56184780499999</v>
      </c>
      <c r="I69" s="326">
        <v>153.94462544820001</v>
      </c>
      <c r="J69" s="326">
        <v>126.78053409999998</v>
      </c>
      <c r="K69" s="326">
        <v>126.78053409999998</v>
      </c>
      <c r="L69" s="326">
        <v>175.99355108999998</v>
      </c>
      <c r="M69" s="326">
        <v>161</v>
      </c>
      <c r="N69" s="326">
        <v>127.64884883783984</v>
      </c>
      <c r="O69" s="327"/>
    </row>
    <row r="70" spans="1:15" ht="14.5" x14ac:dyDescent="0.35">
      <c r="A70" s="122" t="s">
        <v>162</v>
      </c>
      <c r="B70" s="122" t="s">
        <v>147</v>
      </c>
      <c r="C70" s="122" t="s">
        <v>81</v>
      </c>
      <c r="D70" s="122" t="s">
        <v>127</v>
      </c>
      <c r="E70" s="140" t="s">
        <v>123</v>
      </c>
      <c r="F70" s="326">
        <v>59.987530879396971</v>
      </c>
      <c r="G70" s="326">
        <v>59.987530879396971</v>
      </c>
      <c r="H70" s="326">
        <v>0</v>
      </c>
      <c r="I70" s="327"/>
      <c r="J70" s="327"/>
      <c r="K70" s="327"/>
      <c r="L70" s="327"/>
      <c r="M70" s="327"/>
      <c r="N70" s="327"/>
      <c r="O70" s="327"/>
    </row>
    <row r="71" spans="1:15" ht="14.5" x14ac:dyDescent="0.35">
      <c r="A71" s="123" t="s">
        <v>163</v>
      </c>
      <c r="B71" s="122" t="s">
        <v>147</v>
      </c>
      <c r="C71" s="122" t="s">
        <v>81</v>
      </c>
      <c r="D71" s="122" t="s">
        <v>127</v>
      </c>
      <c r="E71" s="140" t="s">
        <v>123</v>
      </c>
      <c r="F71" s="327"/>
      <c r="G71" s="327"/>
      <c r="H71" s="327"/>
      <c r="I71" s="327"/>
      <c r="J71" s="326">
        <v>1.7933020000000002</v>
      </c>
      <c r="K71" s="326">
        <v>1.7933020000000002</v>
      </c>
      <c r="L71" s="327"/>
      <c r="M71" s="327"/>
      <c r="N71" s="327"/>
      <c r="O71" s="327"/>
    </row>
    <row r="72" spans="1:15" ht="14.5" x14ac:dyDescent="0.35">
      <c r="A72" s="226" t="s">
        <v>165</v>
      </c>
      <c r="B72" s="226" t="s">
        <v>147</v>
      </c>
      <c r="C72" s="226" t="s">
        <v>81</v>
      </c>
      <c r="D72" s="226" t="s">
        <v>127</v>
      </c>
      <c r="E72" s="228" t="s">
        <v>123</v>
      </c>
      <c r="F72" s="326">
        <v>2.1464727000000003</v>
      </c>
      <c r="G72" s="326">
        <v>2.1464727000000003</v>
      </c>
      <c r="H72" s="326">
        <v>2.0274030000000001</v>
      </c>
      <c r="I72" s="326">
        <v>1.8536256</v>
      </c>
      <c r="J72" s="327"/>
      <c r="K72" s="327"/>
      <c r="L72" s="326">
        <v>1.4841120000000001</v>
      </c>
      <c r="M72" s="326">
        <v>1</v>
      </c>
      <c r="N72" s="326">
        <v>0.91909180440000005</v>
      </c>
      <c r="O72" s="327"/>
    </row>
    <row r="73" spans="1:15" ht="14.5" x14ac:dyDescent="0.35">
      <c r="A73" s="51" t="s">
        <v>550</v>
      </c>
      <c r="B73" s="420" t="s">
        <v>147</v>
      </c>
      <c r="C73" s="420" t="s">
        <v>81</v>
      </c>
      <c r="D73" s="420" t="s">
        <v>127</v>
      </c>
      <c r="E73" s="420" t="s">
        <v>123</v>
      </c>
      <c r="F73" s="327"/>
      <c r="G73" s="327"/>
      <c r="H73" s="327"/>
      <c r="I73" s="327"/>
      <c r="J73" s="327"/>
      <c r="K73" s="327"/>
      <c r="L73" s="327"/>
      <c r="M73" s="327"/>
      <c r="N73" s="327"/>
      <c r="O73" s="326">
        <v>292.5284553416397</v>
      </c>
    </row>
    <row r="74" spans="1:15" ht="14.5" x14ac:dyDescent="0.35">
      <c r="A74" s="124" t="s">
        <v>166</v>
      </c>
      <c r="B74" s="66"/>
      <c r="C74" s="66"/>
      <c r="D74" s="66"/>
      <c r="E74" s="66"/>
      <c r="F74" s="134"/>
      <c r="G74" s="134"/>
      <c r="H74" s="134"/>
      <c r="I74" s="134"/>
      <c r="J74" s="134"/>
      <c r="K74" s="134"/>
      <c r="L74" s="328"/>
      <c r="M74" s="328"/>
      <c r="N74" s="431"/>
      <c r="O74" s="155"/>
    </row>
    <row r="75" spans="1:15" ht="14.5" x14ac:dyDescent="0.35">
      <c r="A75" s="122" t="s">
        <v>167</v>
      </c>
      <c r="B75" s="122" t="s">
        <v>166</v>
      </c>
      <c r="C75" s="122" t="s">
        <v>65</v>
      </c>
      <c r="D75" s="122" t="s">
        <v>166</v>
      </c>
      <c r="E75" s="140" t="s">
        <v>123</v>
      </c>
      <c r="F75" s="326">
        <v>229.86668020451901</v>
      </c>
      <c r="G75" s="326">
        <v>452.48375818783552</v>
      </c>
      <c r="H75" s="326">
        <v>723.03841504790489</v>
      </c>
      <c r="I75" s="326">
        <v>789.27105284565982</v>
      </c>
      <c r="J75" s="326">
        <v>813.21106452616766</v>
      </c>
      <c r="K75" s="330"/>
      <c r="L75" s="330"/>
      <c r="M75" s="330"/>
      <c r="N75" s="330"/>
      <c r="O75" s="330"/>
    </row>
    <row r="76" spans="1:15" ht="14.5" x14ac:dyDescent="0.35">
      <c r="A76" s="122" t="s">
        <v>168</v>
      </c>
      <c r="B76" s="122" t="s">
        <v>166</v>
      </c>
      <c r="C76" s="122" t="s">
        <v>65</v>
      </c>
      <c r="D76" s="122" t="s">
        <v>166</v>
      </c>
      <c r="E76" s="140" t="s">
        <v>123</v>
      </c>
      <c r="F76" s="326">
        <v>61.146359626172</v>
      </c>
      <c r="G76" s="327"/>
      <c r="H76" s="327"/>
      <c r="I76" s="327"/>
      <c r="J76" s="327"/>
      <c r="K76" s="327"/>
      <c r="L76" s="327"/>
      <c r="M76" s="327"/>
      <c r="N76" s="327"/>
      <c r="O76" s="327"/>
    </row>
    <row r="77" spans="1:15" ht="14.5" x14ac:dyDescent="0.35">
      <c r="A77" s="122" t="s">
        <v>169</v>
      </c>
      <c r="B77" s="122" t="s">
        <v>166</v>
      </c>
      <c r="C77" s="122" t="s">
        <v>65</v>
      </c>
      <c r="D77" s="122" t="s">
        <v>166</v>
      </c>
      <c r="E77" s="140" t="s">
        <v>123</v>
      </c>
      <c r="F77" s="326">
        <v>195.45042032239371</v>
      </c>
      <c r="G77" s="326">
        <v>204.04684783945888</v>
      </c>
      <c r="H77" s="326">
        <v>325.63931981663052</v>
      </c>
      <c r="I77" s="326">
        <v>356.97587970508789</v>
      </c>
      <c r="J77" s="326">
        <v>231.04673343309895</v>
      </c>
      <c r="K77" s="330"/>
      <c r="L77" s="330"/>
      <c r="M77" s="330"/>
      <c r="N77" s="330"/>
      <c r="O77" s="330"/>
    </row>
    <row r="78" spans="1:15" ht="14.5" x14ac:dyDescent="0.35">
      <c r="A78" s="124" t="s">
        <v>170</v>
      </c>
      <c r="B78" s="66"/>
      <c r="C78" s="66"/>
      <c r="D78" s="66"/>
      <c r="E78" s="66"/>
      <c r="F78" s="134"/>
      <c r="G78" s="134"/>
      <c r="H78" s="134"/>
      <c r="I78" s="134"/>
      <c r="J78" s="134"/>
      <c r="K78" s="134"/>
      <c r="L78" s="328"/>
      <c r="M78" s="328"/>
      <c r="N78" s="431"/>
      <c r="O78" s="155"/>
    </row>
    <row r="79" spans="1:15" ht="14.5" x14ac:dyDescent="0.35">
      <c r="A79" s="122" t="s">
        <v>171</v>
      </c>
      <c r="B79" s="122" t="s">
        <v>172</v>
      </c>
      <c r="C79" s="122" t="s">
        <v>65</v>
      </c>
      <c r="D79" s="122" t="s">
        <v>173</v>
      </c>
      <c r="E79" s="140" t="s">
        <v>123</v>
      </c>
      <c r="F79" s="326">
        <v>232.66309033190598</v>
      </c>
      <c r="G79" s="326">
        <v>241.22274225615999</v>
      </c>
      <c r="H79" s="326">
        <v>285.45538193092</v>
      </c>
      <c r="I79" s="326">
        <v>275.40914788776001</v>
      </c>
      <c r="J79" s="326">
        <v>193.37365798456</v>
      </c>
      <c r="K79" s="326">
        <v>179.15279586899999</v>
      </c>
      <c r="L79" s="326">
        <v>201.49309889295998</v>
      </c>
      <c r="M79" s="326">
        <v>194</v>
      </c>
      <c r="N79" s="326">
        <v>163.70424655015998</v>
      </c>
      <c r="O79" s="326">
        <v>100.58088936951999</v>
      </c>
    </row>
    <row r="80" spans="1:15" ht="14.5" x14ac:dyDescent="0.35">
      <c r="A80" s="123" t="s">
        <v>174</v>
      </c>
      <c r="B80" s="122" t="s">
        <v>175</v>
      </c>
      <c r="C80" s="122" t="s">
        <v>65</v>
      </c>
      <c r="D80" s="122" t="s">
        <v>173</v>
      </c>
      <c r="E80" s="140" t="s">
        <v>123</v>
      </c>
      <c r="F80" s="327"/>
      <c r="G80" s="327"/>
      <c r="H80" s="326">
        <v>8.8221828010919996</v>
      </c>
      <c r="I80" s="326">
        <v>50.528291772827998</v>
      </c>
      <c r="J80" s="326">
        <v>43.811095091040002</v>
      </c>
      <c r="K80" s="326">
        <v>52.308317410039997</v>
      </c>
      <c r="L80" s="326">
        <v>40.614554295956154</v>
      </c>
      <c r="M80" s="326">
        <v>32</v>
      </c>
      <c r="N80" s="327"/>
      <c r="O80" s="327"/>
    </row>
    <row r="81" spans="1:15" ht="14.5" x14ac:dyDescent="0.35">
      <c r="A81" s="123" t="s">
        <v>177</v>
      </c>
      <c r="B81" s="122" t="s">
        <v>178</v>
      </c>
      <c r="C81" s="122" t="s">
        <v>65</v>
      </c>
      <c r="D81" s="122" t="s">
        <v>173</v>
      </c>
      <c r="E81" s="140" t="s">
        <v>123</v>
      </c>
      <c r="F81" s="327"/>
      <c r="G81" s="327"/>
      <c r="H81" s="326">
        <v>86.810226950000001</v>
      </c>
      <c r="I81" s="326">
        <v>62.840082589999987</v>
      </c>
      <c r="J81" s="326">
        <v>67.057355799999996</v>
      </c>
      <c r="K81" s="326">
        <v>146.62202719999999</v>
      </c>
      <c r="L81" s="326">
        <v>144.76102786600001</v>
      </c>
      <c r="M81" s="326">
        <v>133</v>
      </c>
      <c r="N81" s="326">
        <v>159.13824117519999</v>
      </c>
      <c r="O81" s="326">
        <v>187.99646304711999</v>
      </c>
    </row>
    <row r="82" spans="1:15" ht="14.5" x14ac:dyDescent="0.35">
      <c r="A82" s="123" t="s">
        <v>180</v>
      </c>
      <c r="B82" s="122" t="s">
        <v>181</v>
      </c>
      <c r="C82" s="122" t="s">
        <v>182</v>
      </c>
      <c r="D82" s="122" t="s">
        <v>173</v>
      </c>
      <c r="E82" s="140" t="s">
        <v>123</v>
      </c>
      <c r="F82" s="327"/>
      <c r="G82" s="327"/>
      <c r="H82" s="326">
        <v>2548.6849442924768</v>
      </c>
      <c r="I82" s="326">
        <v>1269.6352157413369</v>
      </c>
      <c r="J82" s="326">
        <v>967.72453094932882</v>
      </c>
      <c r="K82" s="326">
        <v>1217.7195065689284</v>
      </c>
      <c r="L82" s="326">
        <v>1267.8853436657587</v>
      </c>
      <c r="M82" s="326">
        <v>1337</v>
      </c>
      <c r="N82" s="326">
        <v>1286.7927759955487</v>
      </c>
      <c r="O82" s="326">
        <v>1221.4473450185885</v>
      </c>
    </row>
    <row r="83" spans="1:15" ht="14.5" x14ac:dyDescent="0.35">
      <c r="A83" s="122" t="s">
        <v>183</v>
      </c>
      <c r="B83" s="122" t="s">
        <v>181</v>
      </c>
      <c r="C83" s="122" t="s">
        <v>65</v>
      </c>
      <c r="D83" s="122" t="s">
        <v>173</v>
      </c>
      <c r="E83" s="140" t="s">
        <v>123</v>
      </c>
      <c r="F83" s="326">
        <v>27483.483729116724</v>
      </c>
      <c r="G83" s="326">
        <v>25840.201595901061</v>
      </c>
      <c r="H83" s="326">
        <v>21155.37137429609</v>
      </c>
      <c r="I83" s="326">
        <v>20425.303012027707</v>
      </c>
      <c r="J83" s="326">
        <v>16239.124851403671</v>
      </c>
      <c r="K83" s="326">
        <v>18212.508994569136</v>
      </c>
      <c r="L83" s="326">
        <v>18350.565492263922</v>
      </c>
      <c r="M83" s="326">
        <v>18640</v>
      </c>
      <c r="N83" s="326">
        <v>18294.011513417645</v>
      </c>
      <c r="O83" s="326">
        <v>16589.578937071576</v>
      </c>
    </row>
    <row r="84" spans="1:15" ht="14.5" x14ac:dyDescent="0.35">
      <c r="A84" s="122" t="s">
        <v>184</v>
      </c>
      <c r="B84" s="122" t="s">
        <v>181</v>
      </c>
      <c r="C84" s="122" t="s">
        <v>65</v>
      </c>
      <c r="D84" s="122" t="s">
        <v>173</v>
      </c>
      <c r="E84" s="140" t="s">
        <v>123</v>
      </c>
      <c r="F84" s="326">
        <v>1810.1789236639195</v>
      </c>
      <c r="G84" s="326">
        <v>1468.9449134127699</v>
      </c>
      <c r="H84" s="326">
        <v>1419.3941979600402</v>
      </c>
      <c r="I84" s="326">
        <v>1322.4491302180272</v>
      </c>
      <c r="J84" s="326">
        <v>772.66661830587998</v>
      </c>
      <c r="K84" s="326">
        <v>233.03429687004001</v>
      </c>
      <c r="L84" s="327"/>
      <c r="M84" s="327"/>
      <c r="N84" s="327"/>
      <c r="O84" s="327"/>
    </row>
    <row r="85" spans="1:15" ht="14.5" x14ac:dyDescent="0.35">
      <c r="A85" s="123" t="s">
        <v>185</v>
      </c>
      <c r="B85" s="122" t="s">
        <v>181</v>
      </c>
      <c r="C85" s="122" t="s">
        <v>65</v>
      </c>
      <c r="D85" s="122" t="s">
        <v>173</v>
      </c>
      <c r="E85" s="140" t="s">
        <v>123</v>
      </c>
      <c r="F85" s="327"/>
      <c r="G85" s="327"/>
      <c r="H85" s="327"/>
      <c r="I85" s="327"/>
      <c r="J85" s="326">
        <v>37.64464968551998</v>
      </c>
      <c r="K85" s="326">
        <v>0</v>
      </c>
      <c r="L85" s="327"/>
      <c r="M85" s="327"/>
      <c r="N85" s="327"/>
      <c r="O85" s="327"/>
    </row>
    <row r="86" spans="1:15" ht="14.5" x14ac:dyDescent="0.35">
      <c r="A86" s="122" t="s">
        <v>187</v>
      </c>
      <c r="B86" s="122" t="s">
        <v>181</v>
      </c>
      <c r="C86" s="122" t="s">
        <v>65</v>
      </c>
      <c r="D86" s="122" t="s">
        <v>173</v>
      </c>
      <c r="E86" s="140" t="s">
        <v>123</v>
      </c>
      <c r="F86" s="326">
        <v>2895.3213026219787</v>
      </c>
      <c r="G86" s="326">
        <v>2703.7788694886335</v>
      </c>
      <c r="H86" s="326">
        <v>2204.3551036070012</v>
      </c>
      <c r="I86" s="326">
        <v>1846.5323067170134</v>
      </c>
      <c r="J86" s="326">
        <v>1105.128517980874</v>
      </c>
      <c r="K86" s="326">
        <v>1163.6374543299926</v>
      </c>
      <c r="L86" s="326">
        <v>1281.9803587582198</v>
      </c>
      <c r="M86" s="326">
        <v>993</v>
      </c>
      <c r="N86" s="326">
        <v>909.55753682494981</v>
      </c>
      <c r="O86" s="326">
        <v>878.6829706108399</v>
      </c>
    </row>
    <row r="87" spans="1:15" ht="14.5" x14ac:dyDescent="0.35">
      <c r="A87" s="122" t="s">
        <v>188</v>
      </c>
      <c r="B87" s="122" t="s">
        <v>181</v>
      </c>
      <c r="C87" s="122" t="s">
        <v>65</v>
      </c>
      <c r="D87" s="122" t="s">
        <v>173</v>
      </c>
      <c r="E87" s="140" t="s">
        <v>123</v>
      </c>
      <c r="F87" s="326">
        <v>6698.1268414724555</v>
      </c>
      <c r="G87" s="326">
        <v>6697.8879620999242</v>
      </c>
      <c r="H87" s="326">
        <v>6657.8562851002807</v>
      </c>
      <c r="I87" s="326">
        <v>5918.952332349485</v>
      </c>
      <c r="J87" s="326">
        <v>4216.6065907266329</v>
      </c>
      <c r="K87" s="326">
        <v>4865.31688409648</v>
      </c>
      <c r="L87" s="326">
        <v>5442.0386670987491</v>
      </c>
      <c r="M87" s="326">
        <v>5435</v>
      </c>
      <c r="N87" s="326">
        <v>4184.417354770585</v>
      </c>
      <c r="O87" s="326">
        <v>3578.1086895987514</v>
      </c>
    </row>
    <row r="88" spans="1:15" ht="14.5" x14ac:dyDescent="0.35">
      <c r="A88" s="122" t="s">
        <v>189</v>
      </c>
      <c r="B88" s="122" t="s">
        <v>181</v>
      </c>
      <c r="C88" s="122" t="s">
        <v>81</v>
      </c>
      <c r="D88" s="122" t="s">
        <v>173</v>
      </c>
      <c r="E88" s="140" t="s">
        <v>123</v>
      </c>
      <c r="F88" s="327"/>
      <c r="G88" s="327"/>
      <c r="H88" s="327"/>
      <c r="I88" s="327"/>
      <c r="J88" s="327"/>
      <c r="K88" s="327"/>
      <c r="L88" s="327"/>
      <c r="M88" s="326">
        <v>43</v>
      </c>
      <c r="N88" s="326">
        <v>34.644046848839999</v>
      </c>
      <c r="O88" s="326">
        <v>43.267318323840001</v>
      </c>
    </row>
    <row r="89" spans="1:15" ht="14.5" x14ac:dyDescent="0.35">
      <c r="A89" s="122" t="s">
        <v>551</v>
      </c>
      <c r="B89" s="122" t="s">
        <v>181</v>
      </c>
      <c r="C89" s="122" t="s">
        <v>83</v>
      </c>
      <c r="D89" s="122" t="s">
        <v>173</v>
      </c>
      <c r="E89" s="140" t="s">
        <v>123</v>
      </c>
      <c r="F89" s="327"/>
      <c r="G89" s="327"/>
      <c r="H89" s="327"/>
      <c r="I89" s="327"/>
      <c r="J89" s="327"/>
      <c r="K89" s="327"/>
      <c r="L89" s="327"/>
      <c r="M89" s="327"/>
      <c r="N89" s="327"/>
      <c r="O89" s="326">
        <v>28.571646472199998</v>
      </c>
    </row>
    <row r="90" spans="1:15" ht="14.5" x14ac:dyDescent="0.35">
      <c r="A90" s="122" t="s">
        <v>190</v>
      </c>
      <c r="B90" s="122" t="s">
        <v>181</v>
      </c>
      <c r="C90" s="122" t="s">
        <v>83</v>
      </c>
      <c r="D90" s="122" t="s">
        <v>173</v>
      </c>
      <c r="E90" s="140" t="s">
        <v>123</v>
      </c>
      <c r="F90" s="326">
        <v>277.02490746528002</v>
      </c>
      <c r="G90" s="326">
        <v>173.59934989924798</v>
      </c>
      <c r="H90" s="326">
        <v>151.79219935963201</v>
      </c>
      <c r="I90" s="326">
        <v>155.2148434044</v>
      </c>
      <c r="J90" s="326">
        <v>101.05433058708</v>
      </c>
      <c r="K90" s="326">
        <v>87.847389272184628</v>
      </c>
      <c r="L90" s="326">
        <v>51.400105698239997</v>
      </c>
      <c r="M90" s="326">
        <v>13</v>
      </c>
      <c r="N90" s="326">
        <v>3.7061999535599996</v>
      </c>
      <c r="O90" s="326">
        <v>10.910327322960001</v>
      </c>
    </row>
    <row r="91" spans="1:15" ht="14.5" x14ac:dyDescent="0.35">
      <c r="A91" s="122" t="s">
        <v>191</v>
      </c>
      <c r="B91" s="122" t="s">
        <v>181</v>
      </c>
      <c r="C91" s="122" t="s">
        <v>83</v>
      </c>
      <c r="D91" s="122" t="s">
        <v>173</v>
      </c>
      <c r="E91" s="140" t="s">
        <v>123</v>
      </c>
      <c r="F91" s="326">
        <v>12.876549459695999</v>
      </c>
      <c r="G91" s="326">
        <v>18.225813030048002</v>
      </c>
      <c r="H91" s="326">
        <v>16.983334171440003</v>
      </c>
      <c r="I91" s="326">
        <v>12.4147312614</v>
      </c>
      <c r="J91" s="326">
        <v>12.532336259039999</v>
      </c>
      <c r="K91" s="326">
        <v>20.240205484056705</v>
      </c>
      <c r="L91" s="326">
        <v>13.47383325132</v>
      </c>
      <c r="M91" s="326">
        <v>9</v>
      </c>
      <c r="N91" s="326">
        <v>9.9121252136399995</v>
      </c>
      <c r="O91" s="326">
        <v>10.30415871888</v>
      </c>
    </row>
    <row r="92" spans="1:15" ht="14.5" x14ac:dyDescent="0.35">
      <c r="A92" s="122" t="s">
        <v>192</v>
      </c>
      <c r="B92" s="122" t="s">
        <v>181</v>
      </c>
      <c r="C92" s="122" t="s">
        <v>83</v>
      </c>
      <c r="D92" s="122" t="s">
        <v>173</v>
      </c>
      <c r="E92" s="140" t="s">
        <v>123</v>
      </c>
      <c r="F92" s="326">
        <v>19.626399097344002</v>
      </c>
      <c r="G92" s="326">
        <v>58.229302068288007</v>
      </c>
      <c r="H92" s="326">
        <v>24.932360578320001</v>
      </c>
      <c r="I92" s="326">
        <v>23.80968012384</v>
      </c>
      <c r="J92" s="326">
        <v>19.01582346456</v>
      </c>
      <c r="K92" s="326">
        <v>15.095853376198976</v>
      </c>
      <c r="L92" s="326">
        <v>19.01582346456</v>
      </c>
      <c r="M92" s="327"/>
      <c r="N92" s="327"/>
      <c r="O92" s="327"/>
    </row>
    <row r="93" spans="1:15" ht="14.5" x14ac:dyDescent="0.35">
      <c r="F93" s="4"/>
      <c r="G93" s="4"/>
      <c r="H93" s="4"/>
      <c r="I93" s="4"/>
      <c r="J93" s="4"/>
      <c r="K93" s="4"/>
    </row>
    <row r="94" spans="1:15" ht="20.149999999999999" customHeight="1" x14ac:dyDescent="0.35">
      <c r="A94" s="35" t="s">
        <v>338</v>
      </c>
      <c r="B94" s="8"/>
      <c r="C94" s="36"/>
      <c r="D94" s="37"/>
      <c r="E94" s="36"/>
      <c r="F94" s="30"/>
      <c r="G94" s="30"/>
      <c r="H94" s="31"/>
      <c r="I94" s="31"/>
      <c r="J94" s="31"/>
      <c r="K94" s="30"/>
    </row>
    <row r="95" spans="1:15" ht="35.25" customHeight="1" x14ac:dyDescent="0.35">
      <c r="A95" s="114" t="s">
        <v>52</v>
      </c>
      <c r="B95" s="114" t="s">
        <v>53</v>
      </c>
      <c r="C95" s="114" t="s">
        <v>54</v>
      </c>
      <c r="D95" s="114" t="s">
        <v>55</v>
      </c>
      <c r="E95" s="114" t="s">
        <v>56</v>
      </c>
      <c r="F95" s="197">
        <v>2016</v>
      </c>
      <c r="G95" s="197">
        <f>cy</f>
        <v>2017</v>
      </c>
      <c r="H95" s="197">
        <v>2018</v>
      </c>
      <c r="I95" s="197">
        <v>2019</v>
      </c>
      <c r="J95" s="197">
        <v>2020</v>
      </c>
      <c r="K95" s="197">
        <v>2021</v>
      </c>
      <c r="L95" s="197">
        <v>2022</v>
      </c>
      <c r="M95" s="197">
        <v>2023</v>
      </c>
      <c r="N95" s="197">
        <v>2024</v>
      </c>
      <c r="O95" s="197">
        <v>2025</v>
      </c>
    </row>
    <row r="96" spans="1:15" ht="15.5" x14ac:dyDescent="0.35">
      <c r="A96" s="199" t="s">
        <v>339</v>
      </c>
      <c r="B96" s="200"/>
      <c r="C96" s="200"/>
      <c r="D96" s="200"/>
      <c r="E96" s="200"/>
      <c r="F96" s="201">
        <f>SUM(F99:F182)</f>
        <v>7004824451.1295834</v>
      </c>
      <c r="G96" s="201">
        <f t="shared" ref="G96:L96" si="0">SUM(G99:G182)</f>
        <v>6804445685.9221106</v>
      </c>
      <c r="H96" s="201">
        <f t="shared" si="0"/>
        <v>6528933368.4250317</v>
      </c>
      <c r="I96" s="201">
        <f t="shared" si="0"/>
        <v>6053359207.6873903</v>
      </c>
      <c r="J96" s="201">
        <f t="shared" si="0"/>
        <v>5838653648.3512001</v>
      </c>
      <c r="K96" s="201">
        <f t="shared" si="0"/>
        <v>5587674570.6440163</v>
      </c>
      <c r="L96" s="201">
        <f t="shared" si="0"/>
        <v>9772070789.0737553</v>
      </c>
      <c r="M96" s="323">
        <f t="shared" ref="M96" si="1">SUM(M99:M182)</f>
        <v>9805496792</v>
      </c>
      <c r="N96" s="324">
        <f>SUM(N99:N182)</f>
        <v>9273332519.3485184</v>
      </c>
      <c r="O96" s="324">
        <f>SUM(O99:O182)</f>
        <v>8532193080.5713568</v>
      </c>
    </row>
    <row r="97" spans="1:15" ht="14.5" x14ac:dyDescent="0.35">
      <c r="A97" s="145" t="s">
        <v>62</v>
      </c>
      <c r="B97" s="146"/>
      <c r="C97" s="146"/>
      <c r="D97" s="146"/>
      <c r="E97" s="146"/>
      <c r="F97" s="147"/>
      <c r="G97" s="147"/>
      <c r="H97" s="147"/>
      <c r="I97" s="147"/>
      <c r="J97" s="147"/>
      <c r="K97" s="147"/>
      <c r="L97" s="266"/>
      <c r="M97" s="266"/>
      <c r="N97" s="434"/>
      <c r="O97" s="198"/>
    </row>
    <row r="98" spans="1:15" ht="14.5" x14ac:dyDescent="0.35">
      <c r="A98" s="149" t="s">
        <v>63</v>
      </c>
      <c r="B98" s="66"/>
      <c r="C98" s="66"/>
      <c r="D98" s="66"/>
      <c r="E98" s="66"/>
      <c r="F98" s="134"/>
      <c r="G98" s="134"/>
      <c r="H98" s="134"/>
      <c r="I98" s="134"/>
      <c r="J98" s="134"/>
      <c r="K98" s="134"/>
      <c r="L98" s="127"/>
      <c r="M98" s="127"/>
      <c r="N98" s="430"/>
      <c r="O98" s="136"/>
    </row>
    <row r="99" spans="1:15" ht="14.5" x14ac:dyDescent="0.35">
      <c r="A99" s="137" t="s">
        <v>64</v>
      </c>
      <c r="B99" s="122" t="s">
        <v>63</v>
      </c>
      <c r="C99" s="122" t="s">
        <v>65</v>
      </c>
      <c r="D99" s="122" t="s">
        <v>63</v>
      </c>
      <c r="E99" s="140" t="s">
        <v>66</v>
      </c>
      <c r="F99" s="326">
        <v>16884928</v>
      </c>
      <c r="G99" s="326">
        <v>16792829</v>
      </c>
      <c r="H99" s="326">
        <v>12961713</v>
      </c>
      <c r="I99" s="326">
        <v>14585636</v>
      </c>
      <c r="J99" s="326">
        <v>14143258</v>
      </c>
      <c r="K99" s="326">
        <v>14445947</v>
      </c>
      <c r="L99" s="332">
        <v>15979482.627999999</v>
      </c>
      <c r="M99" s="332">
        <v>14245111</v>
      </c>
      <c r="N99" s="326">
        <v>12488252.300000003</v>
      </c>
      <c r="O99" s="326">
        <v>12419849</v>
      </c>
    </row>
    <row r="100" spans="1:15" ht="14.5" x14ac:dyDescent="0.35">
      <c r="A100" s="122" t="s">
        <v>68</v>
      </c>
      <c r="B100" s="122" t="s">
        <v>63</v>
      </c>
      <c r="C100" s="122" t="s">
        <v>65</v>
      </c>
      <c r="D100" s="122" t="s">
        <v>63</v>
      </c>
      <c r="E100" s="140" t="s">
        <v>66</v>
      </c>
      <c r="F100" s="327"/>
      <c r="G100" s="327"/>
      <c r="H100" s="327"/>
      <c r="I100" s="327"/>
      <c r="J100" s="326">
        <v>86082100</v>
      </c>
      <c r="K100" s="326">
        <v>81113300</v>
      </c>
      <c r="L100" s="332">
        <v>98419300</v>
      </c>
      <c r="M100" s="332">
        <v>92368800</v>
      </c>
      <c r="N100" s="326">
        <v>83838800</v>
      </c>
      <c r="O100" s="326">
        <v>74490600</v>
      </c>
    </row>
    <row r="101" spans="1:15" ht="14.5" x14ac:dyDescent="0.35">
      <c r="A101" s="122" t="s">
        <v>70</v>
      </c>
      <c r="B101" s="122" t="s">
        <v>63</v>
      </c>
      <c r="C101" s="122" t="s">
        <v>65</v>
      </c>
      <c r="D101" s="122" t="s">
        <v>63</v>
      </c>
      <c r="E101" s="140" t="s">
        <v>66</v>
      </c>
      <c r="F101" s="326">
        <v>897300</v>
      </c>
      <c r="G101" s="326">
        <v>891752</v>
      </c>
      <c r="H101" s="326">
        <v>894800</v>
      </c>
      <c r="I101" s="326">
        <v>894800</v>
      </c>
      <c r="J101" s="326">
        <v>57266</v>
      </c>
      <c r="K101" s="326">
        <v>1516600</v>
      </c>
      <c r="L101" s="332">
        <v>1527000</v>
      </c>
      <c r="M101" s="332">
        <v>1689000</v>
      </c>
      <c r="N101" s="326">
        <v>1083000</v>
      </c>
      <c r="O101" s="326">
        <v>1721700</v>
      </c>
    </row>
    <row r="102" spans="1:15" ht="14.5" x14ac:dyDescent="0.35">
      <c r="A102" s="122" t="s">
        <v>71</v>
      </c>
      <c r="B102" s="122" t="s">
        <v>63</v>
      </c>
      <c r="C102" s="122" t="s">
        <v>65</v>
      </c>
      <c r="D102" s="122" t="s">
        <v>63</v>
      </c>
      <c r="E102" s="140" t="s">
        <v>66</v>
      </c>
      <c r="F102" s="327"/>
      <c r="G102" s="327"/>
      <c r="H102" s="327"/>
      <c r="I102" s="327"/>
      <c r="J102" s="327"/>
      <c r="K102" s="327"/>
      <c r="L102" s="332">
        <v>100642499.70000002</v>
      </c>
      <c r="M102" s="332">
        <v>129645220</v>
      </c>
      <c r="N102" s="326">
        <v>118003100</v>
      </c>
      <c r="O102" s="326">
        <v>117222301</v>
      </c>
    </row>
    <row r="103" spans="1:15" ht="14.5" x14ac:dyDescent="0.35">
      <c r="A103" s="122" t="s">
        <v>73</v>
      </c>
      <c r="B103" s="122" t="s">
        <v>63</v>
      </c>
      <c r="C103" s="122" t="s">
        <v>65</v>
      </c>
      <c r="D103" s="122" t="s">
        <v>63</v>
      </c>
      <c r="E103" s="140" t="s">
        <v>66</v>
      </c>
      <c r="F103" s="326">
        <v>23573000</v>
      </c>
      <c r="G103" s="326">
        <v>24819000</v>
      </c>
      <c r="H103" s="326">
        <v>25619000</v>
      </c>
      <c r="I103" s="326">
        <v>24383000</v>
      </c>
      <c r="J103" s="326">
        <v>22213000</v>
      </c>
      <c r="K103" s="326">
        <v>23127000</v>
      </c>
      <c r="L103" s="332">
        <v>25039830</v>
      </c>
      <c r="M103" s="332">
        <v>21536190</v>
      </c>
      <c r="N103" s="326">
        <v>22584050</v>
      </c>
      <c r="O103" s="326">
        <v>24230360</v>
      </c>
    </row>
    <row r="104" spans="1:15" ht="14.5" x14ac:dyDescent="0.35">
      <c r="A104" s="122" t="s">
        <v>74</v>
      </c>
      <c r="B104" s="122" t="s">
        <v>63</v>
      </c>
      <c r="C104" s="122" t="s">
        <v>65</v>
      </c>
      <c r="D104" s="122" t="s">
        <v>63</v>
      </c>
      <c r="E104" s="140" t="s">
        <v>66</v>
      </c>
      <c r="F104" s="326">
        <v>396790218.19999999</v>
      </c>
      <c r="G104" s="326">
        <v>372860523</v>
      </c>
      <c r="H104" s="326">
        <v>335216354</v>
      </c>
      <c r="I104" s="326">
        <v>310226724.18000001</v>
      </c>
      <c r="J104" s="326">
        <v>280816086</v>
      </c>
      <c r="K104" s="326">
        <v>210721143</v>
      </c>
      <c r="L104" s="327"/>
      <c r="M104" s="327"/>
      <c r="N104" s="327"/>
      <c r="O104" s="327"/>
    </row>
    <row r="105" spans="1:15" ht="14.5" x14ac:dyDescent="0.35">
      <c r="A105" s="122" t="s">
        <v>76</v>
      </c>
      <c r="B105" s="122" t="s">
        <v>63</v>
      </c>
      <c r="C105" s="122" t="s">
        <v>65</v>
      </c>
      <c r="D105" s="122" t="s">
        <v>63</v>
      </c>
      <c r="E105" s="140" t="s">
        <v>66</v>
      </c>
      <c r="F105" s="326"/>
      <c r="G105" s="326"/>
      <c r="H105" s="326"/>
      <c r="I105" s="326"/>
      <c r="J105" s="326"/>
      <c r="K105" s="326"/>
      <c r="L105" s="326"/>
      <c r="M105" s="326"/>
      <c r="N105" s="326"/>
      <c r="O105" s="326"/>
    </row>
    <row r="106" spans="1:15" ht="14.5" x14ac:dyDescent="0.35">
      <c r="A106" s="122" t="s">
        <v>77</v>
      </c>
      <c r="B106" s="122" t="s">
        <v>63</v>
      </c>
      <c r="C106" s="122" t="s">
        <v>65</v>
      </c>
      <c r="D106" s="122" t="s">
        <v>63</v>
      </c>
      <c r="E106" s="140" t="s">
        <v>66</v>
      </c>
      <c r="F106" s="326">
        <v>331471208</v>
      </c>
      <c r="G106" s="326">
        <v>276114365</v>
      </c>
      <c r="H106" s="326">
        <v>308957447</v>
      </c>
      <c r="I106" s="326">
        <v>302752065.73000002</v>
      </c>
      <c r="J106" s="326">
        <v>292330302</v>
      </c>
      <c r="K106" s="326">
        <v>263573257</v>
      </c>
      <c r="L106" s="332">
        <v>294073133.30000001</v>
      </c>
      <c r="M106" s="332">
        <v>295199912</v>
      </c>
      <c r="N106" s="326">
        <v>323597597</v>
      </c>
      <c r="O106" s="326">
        <v>239696804</v>
      </c>
    </row>
    <row r="107" spans="1:15" ht="14.5" x14ac:dyDescent="0.35">
      <c r="A107" s="122" t="s">
        <v>78</v>
      </c>
      <c r="B107" s="122" t="s">
        <v>63</v>
      </c>
      <c r="C107" s="122" t="s">
        <v>65</v>
      </c>
      <c r="D107" s="122" t="s">
        <v>63</v>
      </c>
      <c r="E107" s="140" t="s">
        <v>66</v>
      </c>
      <c r="F107" s="326">
        <v>109353000</v>
      </c>
      <c r="G107" s="326">
        <v>104906400</v>
      </c>
      <c r="H107" s="326">
        <v>104325000</v>
      </c>
      <c r="I107" s="326">
        <v>55669500</v>
      </c>
      <c r="J107" s="327"/>
      <c r="K107" s="327"/>
      <c r="L107" s="327"/>
      <c r="M107" s="327"/>
      <c r="N107" s="327"/>
      <c r="O107" s="327"/>
    </row>
    <row r="108" spans="1:15" ht="14.5" x14ac:dyDescent="0.35">
      <c r="A108" s="122" t="s">
        <v>80</v>
      </c>
      <c r="B108" s="122" t="s">
        <v>63</v>
      </c>
      <c r="C108" s="122" t="s">
        <v>81</v>
      </c>
      <c r="D108" s="122" t="s">
        <v>63</v>
      </c>
      <c r="E108" s="140" t="s">
        <v>66</v>
      </c>
      <c r="F108" s="326">
        <v>32307507.920000002</v>
      </c>
      <c r="G108" s="326">
        <v>32206769.861230001</v>
      </c>
      <c r="H108" s="326">
        <v>45145275</v>
      </c>
      <c r="I108" s="326">
        <v>40469039.199999996</v>
      </c>
      <c r="J108" s="326">
        <v>34083150.799999997</v>
      </c>
      <c r="K108" s="326">
        <v>33687832.399999999</v>
      </c>
      <c r="L108" s="332">
        <v>33687832.399999999</v>
      </c>
      <c r="M108" s="332">
        <v>81199490</v>
      </c>
      <c r="N108" s="326">
        <v>15243516.422368165</v>
      </c>
      <c r="O108" s="326">
        <v>19926292.433740616</v>
      </c>
    </row>
    <row r="109" spans="1:15" ht="14.5" x14ac:dyDescent="0.35">
      <c r="A109" s="122" t="s">
        <v>82</v>
      </c>
      <c r="B109" s="122" t="s">
        <v>63</v>
      </c>
      <c r="C109" s="122" t="s">
        <v>83</v>
      </c>
      <c r="D109" s="122" t="s">
        <v>63</v>
      </c>
      <c r="E109" s="140" t="s">
        <v>66</v>
      </c>
      <c r="F109" s="326">
        <v>3347051</v>
      </c>
      <c r="G109" s="326">
        <v>3346024</v>
      </c>
      <c r="H109" s="326">
        <v>3346024</v>
      </c>
      <c r="I109" s="326">
        <v>3512548.9200000004</v>
      </c>
      <c r="J109" s="326">
        <v>3512548.9200000004</v>
      </c>
      <c r="K109" s="326">
        <v>4460706</v>
      </c>
      <c r="L109" s="332">
        <v>5151060.6839159997</v>
      </c>
      <c r="M109" s="332">
        <v>4227324</v>
      </c>
      <c r="N109" s="326">
        <v>3113356</v>
      </c>
      <c r="O109" s="326">
        <v>3555772</v>
      </c>
    </row>
    <row r="110" spans="1:15" ht="14.5" x14ac:dyDescent="0.35">
      <c r="A110" s="122" t="s">
        <v>84</v>
      </c>
      <c r="B110" s="122" t="s">
        <v>63</v>
      </c>
      <c r="C110" s="122" t="s">
        <v>83</v>
      </c>
      <c r="D110" s="122" t="s">
        <v>63</v>
      </c>
      <c r="E110" s="140" t="s">
        <v>66</v>
      </c>
      <c r="F110" s="326">
        <v>605200</v>
      </c>
      <c r="G110" s="326">
        <v>603158</v>
      </c>
      <c r="H110" s="327"/>
      <c r="I110" s="327"/>
      <c r="J110" s="327"/>
      <c r="K110" s="327"/>
      <c r="L110" s="327"/>
      <c r="M110" s="327"/>
      <c r="N110" s="327"/>
      <c r="O110" s="327"/>
    </row>
    <row r="111" spans="1:15" ht="14.5" x14ac:dyDescent="0.35">
      <c r="A111" s="124" t="s">
        <v>86</v>
      </c>
      <c r="B111" s="66"/>
      <c r="C111" s="66"/>
      <c r="D111" s="66"/>
      <c r="E111" s="66"/>
      <c r="F111" s="134"/>
      <c r="G111" s="134"/>
      <c r="H111" s="134"/>
      <c r="I111" s="134"/>
      <c r="J111" s="134"/>
      <c r="K111" s="134"/>
      <c r="L111" s="135"/>
      <c r="M111" s="135"/>
      <c r="N111" s="428"/>
      <c r="O111" s="136"/>
    </row>
    <row r="112" spans="1:15" ht="14.5" x14ac:dyDescent="0.35">
      <c r="A112" s="122" t="s">
        <v>87</v>
      </c>
      <c r="B112" s="122" t="s">
        <v>86</v>
      </c>
      <c r="C112" s="122" t="s">
        <v>65</v>
      </c>
      <c r="D112" s="122" t="s">
        <v>86</v>
      </c>
      <c r="E112" s="140" t="s">
        <v>66</v>
      </c>
      <c r="F112" s="326">
        <v>628074430.14999998</v>
      </c>
      <c r="G112" s="326">
        <v>607704786</v>
      </c>
      <c r="H112" s="326">
        <v>598478168</v>
      </c>
      <c r="I112" s="326">
        <v>570181726.54999995</v>
      </c>
      <c r="J112" s="326">
        <v>579447003</v>
      </c>
      <c r="K112" s="326">
        <v>589224642</v>
      </c>
      <c r="L112" s="332">
        <v>609353250.68024743</v>
      </c>
      <c r="M112" s="332">
        <v>574020386</v>
      </c>
      <c r="N112" s="326">
        <v>538384840</v>
      </c>
      <c r="O112" s="326">
        <v>506724484</v>
      </c>
    </row>
    <row r="113" spans="1:15" ht="14.5" x14ac:dyDescent="0.35">
      <c r="A113" s="122" t="s">
        <v>88</v>
      </c>
      <c r="B113" s="122" t="s">
        <v>86</v>
      </c>
      <c r="C113" s="122" t="s">
        <v>65</v>
      </c>
      <c r="D113" s="122" t="s">
        <v>86</v>
      </c>
      <c r="E113" s="140" t="s">
        <v>66</v>
      </c>
      <c r="F113" s="326">
        <v>0</v>
      </c>
      <c r="G113" s="326"/>
      <c r="H113" s="326"/>
      <c r="I113" s="327"/>
      <c r="J113" s="327"/>
      <c r="K113" s="327"/>
      <c r="L113" s="327"/>
      <c r="M113" s="327"/>
      <c r="N113" s="327"/>
      <c r="O113" s="327"/>
    </row>
    <row r="114" spans="1:15" ht="14.5" x14ac:dyDescent="0.35">
      <c r="A114" s="122" t="s">
        <v>90</v>
      </c>
      <c r="B114" s="122" t="s">
        <v>86</v>
      </c>
      <c r="C114" s="122" t="s">
        <v>65</v>
      </c>
      <c r="D114" s="122" t="s">
        <v>86</v>
      </c>
      <c r="E114" s="140" t="s">
        <v>66</v>
      </c>
      <c r="F114" s="326">
        <v>99535993.113900006</v>
      </c>
      <c r="G114" s="327"/>
      <c r="H114" s="327"/>
      <c r="I114" s="327"/>
      <c r="J114" s="327"/>
      <c r="K114" s="327"/>
      <c r="L114" s="327"/>
      <c r="M114" s="327"/>
      <c r="N114" s="327"/>
      <c r="O114" s="327"/>
    </row>
    <row r="115" spans="1:15" ht="14.5" x14ac:dyDescent="0.35">
      <c r="A115" s="122" t="s">
        <v>92</v>
      </c>
      <c r="B115" s="122" t="s">
        <v>86</v>
      </c>
      <c r="C115" s="122" t="s">
        <v>65</v>
      </c>
      <c r="D115" s="122" t="s">
        <v>86</v>
      </c>
      <c r="E115" s="140" t="s">
        <v>66</v>
      </c>
      <c r="F115" s="326">
        <v>473183214.29884994</v>
      </c>
      <c r="G115" s="326">
        <v>449135900</v>
      </c>
      <c r="H115" s="326">
        <v>411946900</v>
      </c>
      <c r="I115" s="326">
        <v>390234824.88929182</v>
      </c>
      <c r="J115" s="326">
        <v>384621626.30000001</v>
      </c>
      <c r="K115" s="326">
        <v>385057407</v>
      </c>
      <c r="L115" s="332">
        <v>344255738.89999998</v>
      </c>
      <c r="M115" s="332">
        <v>373291724</v>
      </c>
      <c r="N115" s="326">
        <v>314185025</v>
      </c>
      <c r="O115" s="326">
        <v>404031664</v>
      </c>
    </row>
    <row r="116" spans="1:15" ht="14.5" x14ac:dyDescent="0.35">
      <c r="A116" s="122" t="s">
        <v>93</v>
      </c>
      <c r="B116" s="122" t="s">
        <v>86</v>
      </c>
      <c r="C116" s="122" t="s">
        <v>65</v>
      </c>
      <c r="D116" s="122" t="s">
        <v>86</v>
      </c>
      <c r="E116" s="140" t="s">
        <v>66</v>
      </c>
      <c r="F116" s="326">
        <v>0</v>
      </c>
      <c r="G116" s="326"/>
      <c r="H116" s="326"/>
      <c r="I116" s="326">
        <v>4578721</v>
      </c>
      <c r="J116" s="326">
        <v>4495280</v>
      </c>
      <c r="K116" s="326">
        <v>4240547</v>
      </c>
      <c r="L116" s="332">
        <v>1673716012.48</v>
      </c>
      <c r="M116" s="332">
        <v>1842981411</v>
      </c>
      <c r="N116" s="326">
        <v>2190100664</v>
      </c>
      <c r="O116" s="326">
        <v>1875610486.2272186</v>
      </c>
    </row>
    <row r="117" spans="1:15" ht="14.5" x14ac:dyDescent="0.35">
      <c r="A117" s="122" t="s">
        <v>94</v>
      </c>
      <c r="B117" s="122" t="s">
        <v>86</v>
      </c>
      <c r="C117" s="122" t="s">
        <v>65</v>
      </c>
      <c r="D117" s="122" t="s">
        <v>86</v>
      </c>
      <c r="E117" s="140" t="s">
        <v>66</v>
      </c>
      <c r="F117" s="326">
        <v>423359000.36000001</v>
      </c>
      <c r="G117" s="326">
        <v>402950903</v>
      </c>
      <c r="H117" s="326">
        <v>403615233</v>
      </c>
      <c r="I117" s="326">
        <v>358611132.75187188</v>
      </c>
      <c r="J117" s="326">
        <v>183169311</v>
      </c>
      <c r="K117" s="326">
        <v>0</v>
      </c>
      <c r="L117" s="327"/>
      <c r="M117" s="327"/>
      <c r="N117" s="327"/>
      <c r="O117" s="327"/>
    </row>
    <row r="118" spans="1:15" ht="14.5" x14ac:dyDescent="0.35">
      <c r="A118" s="122" t="s">
        <v>96</v>
      </c>
      <c r="B118" s="122" t="s">
        <v>86</v>
      </c>
      <c r="C118" s="122" t="s">
        <v>65</v>
      </c>
      <c r="D118" s="122" t="s">
        <v>86</v>
      </c>
      <c r="E118" s="140" t="s">
        <v>66</v>
      </c>
      <c r="F118" s="326">
        <v>0</v>
      </c>
      <c r="G118" s="326"/>
      <c r="H118" s="326"/>
      <c r="I118" s="326">
        <v>0</v>
      </c>
      <c r="J118" s="326">
        <v>0</v>
      </c>
      <c r="K118" s="326">
        <v>0</v>
      </c>
      <c r="L118" s="332"/>
      <c r="M118" s="332"/>
      <c r="N118" s="326">
        <v>1088917.105</v>
      </c>
      <c r="O118" s="326">
        <v>1464426</v>
      </c>
    </row>
    <row r="119" spans="1:15" ht="14.5" x14ac:dyDescent="0.35">
      <c r="A119" s="122" t="s">
        <v>97</v>
      </c>
      <c r="B119" s="122" t="s">
        <v>86</v>
      </c>
      <c r="C119" s="122" t="s">
        <v>65</v>
      </c>
      <c r="D119" s="122" t="s">
        <v>86</v>
      </c>
      <c r="E119" s="140" t="s">
        <v>66</v>
      </c>
      <c r="F119" s="326">
        <v>56384302.752000004</v>
      </c>
      <c r="G119" s="326">
        <v>64602822</v>
      </c>
      <c r="H119" s="326">
        <v>62818093</v>
      </c>
      <c r="I119" s="326">
        <v>59397767.879999995</v>
      </c>
      <c r="J119" s="326">
        <v>52633950</v>
      </c>
      <c r="K119" s="326">
        <v>57804505</v>
      </c>
      <c r="L119" s="332">
        <v>57927014.240000002</v>
      </c>
      <c r="M119" s="332">
        <v>49818271</v>
      </c>
      <c r="N119" s="326">
        <v>42516405</v>
      </c>
      <c r="O119" s="326">
        <v>12217530</v>
      </c>
    </row>
    <row r="120" spans="1:15" ht="14.5" x14ac:dyDescent="0.35">
      <c r="A120" s="122" t="s">
        <v>99</v>
      </c>
      <c r="B120" s="122" t="s">
        <v>86</v>
      </c>
      <c r="C120" s="122" t="s">
        <v>65</v>
      </c>
      <c r="D120" s="122" t="s">
        <v>86</v>
      </c>
      <c r="E120" s="140" t="s">
        <v>66</v>
      </c>
      <c r="F120" s="326">
        <v>747369057.95000005</v>
      </c>
      <c r="G120" s="326">
        <v>753674276</v>
      </c>
      <c r="H120" s="326">
        <v>746347090</v>
      </c>
      <c r="I120" s="326">
        <v>680055422.55970252</v>
      </c>
      <c r="J120" s="326">
        <v>626835985.5</v>
      </c>
      <c r="K120" s="326">
        <v>609819885</v>
      </c>
      <c r="L120" s="332">
        <v>642089729</v>
      </c>
      <c r="M120" s="332">
        <v>570940814</v>
      </c>
      <c r="N120" s="326">
        <v>588903411</v>
      </c>
      <c r="O120" s="326">
        <v>591490221</v>
      </c>
    </row>
    <row r="121" spans="1:15" ht="14.5" x14ac:dyDescent="0.35">
      <c r="A121" s="122" t="s">
        <v>100</v>
      </c>
      <c r="B121" s="122" t="s">
        <v>86</v>
      </c>
      <c r="C121" s="122" t="s">
        <v>65</v>
      </c>
      <c r="D121" s="122" t="s">
        <v>86</v>
      </c>
      <c r="E121" s="140" t="s">
        <v>66</v>
      </c>
      <c r="F121" s="326">
        <v>361469892.09348005</v>
      </c>
      <c r="G121" s="326">
        <v>439234947</v>
      </c>
      <c r="H121" s="326">
        <v>442886250</v>
      </c>
      <c r="I121" s="326">
        <v>449605546.56</v>
      </c>
      <c r="J121" s="326">
        <v>420385660.40000004</v>
      </c>
      <c r="K121" s="326">
        <v>438488094</v>
      </c>
      <c r="L121" s="332">
        <v>455768258.71769196</v>
      </c>
      <c r="M121" s="332">
        <v>454139940</v>
      </c>
      <c r="N121" s="326">
        <v>449901227</v>
      </c>
      <c r="O121" s="326">
        <v>444605073</v>
      </c>
    </row>
    <row r="122" spans="1:15" ht="14.5" x14ac:dyDescent="0.35">
      <c r="A122" s="122" t="s">
        <v>101</v>
      </c>
      <c r="B122" s="122" t="s">
        <v>86</v>
      </c>
      <c r="C122" s="122" t="s">
        <v>65</v>
      </c>
      <c r="D122" s="122" t="s">
        <v>86</v>
      </c>
      <c r="E122" s="140" t="s">
        <v>66</v>
      </c>
      <c r="F122" s="326">
        <v>689366629.46399999</v>
      </c>
      <c r="G122" s="326">
        <v>675704685</v>
      </c>
      <c r="H122" s="326">
        <v>633884623</v>
      </c>
      <c r="I122" s="326">
        <v>662707875.99274981</v>
      </c>
      <c r="J122" s="326">
        <v>628967973</v>
      </c>
      <c r="K122" s="326">
        <v>620024824</v>
      </c>
      <c r="L122" s="332">
        <v>576766663</v>
      </c>
      <c r="M122" s="332">
        <v>611217875</v>
      </c>
      <c r="N122" s="326">
        <v>613610841</v>
      </c>
      <c r="O122" s="326">
        <v>605615910</v>
      </c>
    </row>
    <row r="123" spans="1:15" ht="14.5" x14ac:dyDescent="0.35">
      <c r="A123" s="122" t="s">
        <v>102</v>
      </c>
      <c r="B123" s="122" t="s">
        <v>86</v>
      </c>
      <c r="C123" s="122" t="s">
        <v>103</v>
      </c>
      <c r="D123" s="122" t="s">
        <v>86</v>
      </c>
      <c r="E123" s="140" t="s">
        <v>66</v>
      </c>
      <c r="F123" s="326">
        <v>4167471.2</v>
      </c>
      <c r="G123" s="326">
        <v>8476925</v>
      </c>
      <c r="H123" s="326">
        <v>9516556</v>
      </c>
      <c r="I123" s="326">
        <v>10647060</v>
      </c>
      <c r="J123" s="326">
        <v>8916860</v>
      </c>
      <c r="K123" s="326">
        <v>8980000</v>
      </c>
      <c r="L123" s="332">
        <v>9150535</v>
      </c>
      <c r="M123" s="332">
        <v>8010008</v>
      </c>
      <c r="N123" s="326">
        <v>5284775.0031000003</v>
      </c>
      <c r="O123" s="326">
        <v>9932296.2426000014</v>
      </c>
    </row>
    <row r="124" spans="1:15" ht="14.5" x14ac:dyDescent="0.35">
      <c r="A124" s="122" t="s">
        <v>104</v>
      </c>
      <c r="B124" s="122" t="s">
        <v>86</v>
      </c>
      <c r="C124" s="122" t="s">
        <v>105</v>
      </c>
      <c r="D124" s="122" t="s">
        <v>86</v>
      </c>
      <c r="E124" s="140" t="s">
        <v>66</v>
      </c>
      <c r="F124" s="326">
        <v>164715342.72</v>
      </c>
      <c r="G124" s="326">
        <v>161265287</v>
      </c>
      <c r="H124" s="326">
        <v>152240339</v>
      </c>
      <c r="I124" s="326">
        <v>169026825</v>
      </c>
      <c r="J124" s="326">
        <v>179283591.44999999</v>
      </c>
      <c r="K124" s="326">
        <v>181519907.81999999</v>
      </c>
      <c r="L124" s="332">
        <v>350060468</v>
      </c>
      <c r="M124" s="332">
        <v>390453122</v>
      </c>
      <c r="N124" s="326">
        <v>130843367.16054797</v>
      </c>
      <c r="O124" s="326">
        <v>122681831.68820681</v>
      </c>
    </row>
    <row r="125" spans="1:15" ht="14.5" x14ac:dyDescent="0.35">
      <c r="A125" s="122" t="s">
        <v>106</v>
      </c>
      <c r="B125" s="122" t="s">
        <v>86</v>
      </c>
      <c r="C125" s="122" t="s">
        <v>81</v>
      </c>
      <c r="D125" s="122" t="s">
        <v>86</v>
      </c>
      <c r="E125" s="140" t="s">
        <v>66</v>
      </c>
      <c r="F125" s="327"/>
      <c r="G125" s="327"/>
      <c r="H125" s="327"/>
      <c r="I125" s="327"/>
      <c r="J125" s="327"/>
      <c r="K125" s="327"/>
      <c r="L125" s="327"/>
      <c r="M125" s="332"/>
      <c r="N125" s="326">
        <v>3271741.06</v>
      </c>
      <c r="O125" s="326">
        <v>4030946.9535999997</v>
      </c>
    </row>
    <row r="126" spans="1:15" ht="14.5" x14ac:dyDescent="0.35">
      <c r="A126" s="122" t="s">
        <v>108</v>
      </c>
      <c r="B126" s="122" t="s">
        <v>86</v>
      </c>
      <c r="C126" s="122" t="s">
        <v>109</v>
      </c>
      <c r="D126" s="122" t="s">
        <v>86</v>
      </c>
      <c r="E126" s="140" t="s">
        <v>66</v>
      </c>
      <c r="F126" s="326">
        <v>1155316916.6240001</v>
      </c>
      <c r="G126" s="326">
        <v>1164076450</v>
      </c>
      <c r="H126" s="326">
        <v>1058093662</v>
      </c>
      <c r="I126" s="326">
        <v>836620239.83333337</v>
      </c>
      <c r="J126" s="326">
        <v>1013821811.15</v>
      </c>
      <c r="K126" s="326">
        <v>1005551095</v>
      </c>
      <c r="L126" s="332">
        <v>1022848875</v>
      </c>
      <c r="M126" s="332">
        <v>1025585818</v>
      </c>
      <c r="N126" s="326">
        <v>767546836.91460001</v>
      </c>
      <c r="O126" s="326">
        <v>698250765.40260005</v>
      </c>
    </row>
    <row r="127" spans="1:15" ht="14.5" x14ac:dyDescent="0.35">
      <c r="A127" s="122" t="s">
        <v>110</v>
      </c>
      <c r="B127" s="122" t="s">
        <v>86</v>
      </c>
      <c r="C127" s="122" t="s">
        <v>111</v>
      </c>
      <c r="D127" s="122" t="s">
        <v>86</v>
      </c>
      <c r="E127" s="140" t="s">
        <v>66</v>
      </c>
      <c r="F127" s="326">
        <v>12642103.0144</v>
      </c>
      <c r="G127" s="326">
        <v>11489849</v>
      </c>
      <c r="H127" s="326">
        <v>14601553</v>
      </c>
      <c r="I127" s="326">
        <v>13739898</v>
      </c>
      <c r="J127" s="326">
        <v>12161208.489600001</v>
      </c>
      <c r="K127" s="326">
        <v>12459449</v>
      </c>
      <c r="L127" s="332">
        <v>14641223.123</v>
      </c>
      <c r="M127" s="332">
        <v>12641997</v>
      </c>
      <c r="N127" s="326">
        <v>12382483.699999999</v>
      </c>
      <c r="O127" s="326">
        <v>13708764</v>
      </c>
    </row>
    <row r="128" spans="1:15" ht="14.5" x14ac:dyDescent="0.35">
      <c r="A128" s="122" t="s">
        <v>112</v>
      </c>
      <c r="B128" s="122" t="s">
        <v>86</v>
      </c>
      <c r="C128" s="122" t="s">
        <v>113</v>
      </c>
      <c r="D128" s="122" t="s">
        <v>86</v>
      </c>
      <c r="E128" s="140" t="s">
        <v>66</v>
      </c>
      <c r="F128" s="326">
        <v>0</v>
      </c>
      <c r="G128" s="326"/>
      <c r="H128" s="326"/>
      <c r="I128" s="326">
        <v>0</v>
      </c>
      <c r="J128" s="326">
        <v>0</v>
      </c>
      <c r="K128" s="326">
        <v>0</v>
      </c>
      <c r="L128" s="332">
        <v>2138692080</v>
      </c>
      <c r="M128" s="332">
        <v>1979460435</v>
      </c>
      <c r="N128" s="326">
        <v>1848465858.954</v>
      </c>
      <c r="O128" s="326">
        <v>1687396481.5684583</v>
      </c>
    </row>
    <row r="129" spans="1:15" ht="14.5" x14ac:dyDescent="0.35">
      <c r="A129" s="123" t="s">
        <v>114</v>
      </c>
      <c r="B129" s="122" t="s">
        <v>86</v>
      </c>
      <c r="C129" s="122" t="s">
        <v>83</v>
      </c>
      <c r="D129" s="122" t="s">
        <v>86</v>
      </c>
      <c r="E129" s="122" t="s">
        <v>66</v>
      </c>
      <c r="F129" s="327"/>
      <c r="G129" s="327"/>
      <c r="H129" s="327"/>
      <c r="I129" s="327"/>
      <c r="J129" s="327"/>
      <c r="K129" s="327"/>
      <c r="L129" s="337"/>
      <c r="M129" s="337"/>
      <c r="N129" s="326">
        <v>42390056</v>
      </c>
      <c r="O129" s="326">
        <v>50997913</v>
      </c>
    </row>
    <row r="130" spans="1:15" ht="14.5" x14ac:dyDescent="0.35">
      <c r="A130" s="123" t="s">
        <v>116</v>
      </c>
      <c r="B130" s="122" t="s">
        <v>86</v>
      </c>
      <c r="C130" s="122" t="s">
        <v>117</v>
      </c>
      <c r="D130" s="122" t="s">
        <v>86</v>
      </c>
      <c r="E130" s="140" t="s">
        <v>66</v>
      </c>
      <c r="F130" s="327"/>
      <c r="G130" s="327"/>
      <c r="H130" s="322"/>
      <c r="I130" s="322"/>
      <c r="J130" s="322"/>
      <c r="K130" s="322"/>
      <c r="L130" s="326">
        <v>0</v>
      </c>
      <c r="M130" s="326">
        <v>0</v>
      </c>
      <c r="N130" s="326">
        <v>0</v>
      </c>
      <c r="O130" s="326">
        <v>0</v>
      </c>
    </row>
    <row r="131" spans="1:15" ht="14.5" x14ac:dyDescent="0.35">
      <c r="A131" s="123" t="s">
        <v>119</v>
      </c>
      <c r="B131" s="122" t="s">
        <v>86</v>
      </c>
      <c r="C131" s="122" t="s">
        <v>117</v>
      </c>
      <c r="D131" s="122" t="s">
        <v>86</v>
      </c>
      <c r="E131" s="140" t="s">
        <v>66</v>
      </c>
      <c r="F131" s="327"/>
      <c r="G131" s="327"/>
      <c r="H131" s="327"/>
      <c r="I131" s="327"/>
      <c r="J131" s="327"/>
      <c r="K131" s="327"/>
      <c r="L131" s="332">
        <v>37943123</v>
      </c>
      <c r="M131" s="332">
        <v>37943123</v>
      </c>
      <c r="N131" s="326">
        <v>0</v>
      </c>
      <c r="O131" s="326">
        <v>0</v>
      </c>
    </row>
    <row r="132" spans="1:15" ht="14.5" x14ac:dyDescent="0.35">
      <c r="A132" s="123" t="s">
        <v>120</v>
      </c>
      <c r="B132" s="122" t="s">
        <v>86</v>
      </c>
      <c r="C132" s="122" t="s">
        <v>121</v>
      </c>
      <c r="D132" s="122" t="s">
        <v>86</v>
      </c>
      <c r="E132" s="140" t="s">
        <v>66</v>
      </c>
      <c r="F132" s="327"/>
      <c r="G132" s="327"/>
      <c r="H132" s="326"/>
      <c r="I132" s="326">
        <v>0</v>
      </c>
      <c r="J132" s="326">
        <v>0</v>
      </c>
      <c r="K132" s="326">
        <v>0</v>
      </c>
      <c r="L132" s="332">
        <v>218482880</v>
      </c>
      <c r="M132" s="332">
        <v>222101850</v>
      </c>
      <c r="N132" s="326">
        <v>176564664.28889999</v>
      </c>
      <c r="O132" s="326">
        <v>148088291.05493155</v>
      </c>
    </row>
    <row r="133" spans="1:15" ht="14.5" x14ac:dyDescent="0.35">
      <c r="A133" s="124" t="s">
        <v>123</v>
      </c>
      <c r="B133" s="66"/>
      <c r="C133" s="66"/>
      <c r="D133" s="66"/>
      <c r="E133" s="66"/>
      <c r="F133" s="134"/>
      <c r="G133" s="134"/>
      <c r="H133" s="134"/>
      <c r="I133" s="134"/>
      <c r="J133" s="134"/>
      <c r="K133" s="134"/>
      <c r="L133" s="331"/>
      <c r="M133" s="331"/>
      <c r="N133" s="429"/>
      <c r="O133" s="136"/>
    </row>
    <row r="134" spans="1:15" ht="14.5" x14ac:dyDescent="0.35">
      <c r="A134" s="119" t="s">
        <v>124</v>
      </c>
      <c r="B134" s="129"/>
      <c r="C134" s="129"/>
      <c r="D134" s="129"/>
      <c r="E134" s="129"/>
      <c r="F134" s="127"/>
      <c r="G134" s="127"/>
      <c r="H134" s="127"/>
      <c r="I134" s="127"/>
      <c r="J134" s="127"/>
      <c r="K134" s="127"/>
      <c r="L134" s="131"/>
      <c r="M134" s="131"/>
      <c r="N134" s="430"/>
      <c r="O134" s="132"/>
    </row>
    <row r="135" spans="1:15" ht="14.5" x14ac:dyDescent="0.35">
      <c r="A135" s="122" t="s">
        <v>125</v>
      </c>
      <c r="B135" s="122" t="s">
        <v>126</v>
      </c>
      <c r="C135" s="122" t="s">
        <v>65</v>
      </c>
      <c r="D135" s="122" t="s">
        <v>127</v>
      </c>
      <c r="E135" s="140" t="s">
        <v>123</v>
      </c>
      <c r="F135" s="326">
        <v>76844203.50241068</v>
      </c>
      <c r="G135" s="326">
        <v>64560795.653994396</v>
      </c>
      <c r="H135" s="326">
        <v>68190892.306585893</v>
      </c>
      <c r="I135" s="326">
        <v>58397208.399266437</v>
      </c>
      <c r="J135" s="326">
        <v>63073956</v>
      </c>
      <c r="K135" s="326">
        <v>60775327</v>
      </c>
      <c r="L135" s="332">
        <v>107718094</v>
      </c>
      <c r="M135" s="332">
        <v>106394562</v>
      </c>
      <c r="N135" s="326">
        <v>91681211</v>
      </c>
      <c r="O135" s="326">
        <v>56764515</v>
      </c>
    </row>
    <row r="136" spans="1:15" ht="14.5" x14ac:dyDescent="0.35">
      <c r="A136" s="123" t="s">
        <v>128</v>
      </c>
      <c r="B136" s="122" t="s">
        <v>126</v>
      </c>
      <c r="C136" s="122" t="s">
        <v>65</v>
      </c>
      <c r="D136" s="122" t="s">
        <v>127</v>
      </c>
      <c r="E136" s="140" t="s">
        <v>123</v>
      </c>
      <c r="F136" s="327"/>
      <c r="G136" s="327"/>
      <c r="H136" s="327"/>
      <c r="I136" s="327"/>
      <c r="J136" s="326">
        <v>38147</v>
      </c>
      <c r="K136" s="326">
        <v>37074</v>
      </c>
      <c r="L136" s="332">
        <v>81659</v>
      </c>
      <c r="M136" s="332">
        <v>114589</v>
      </c>
      <c r="N136" s="326">
        <v>149857</v>
      </c>
      <c r="O136" s="326">
        <v>178885</v>
      </c>
    </row>
    <row r="137" spans="1:15" ht="14.5" x14ac:dyDescent="0.35">
      <c r="A137" s="123" t="s">
        <v>130</v>
      </c>
      <c r="B137" s="122" t="s">
        <v>131</v>
      </c>
      <c r="C137" s="122" t="s">
        <v>65</v>
      </c>
      <c r="D137" s="122" t="s">
        <v>127</v>
      </c>
      <c r="E137" s="140" t="s">
        <v>123</v>
      </c>
      <c r="F137" s="327"/>
      <c r="G137" s="327"/>
      <c r="H137" s="327"/>
      <c r="I137" s="326">
        <v>0</v>
      </c>
      <c r="J137" s="326">
        <v>0</v>
      </c>
      <c r="K137" s="326">
        <v>165625</v>
      </c>
      <c r="L137" s="326">
        <v>0</v>
      </c>
      <c r="M137" s="326">
        <v>0</v>
      </c>
      <c r="N137" s="326">
        <v>0</v>
      </c>
      <c r="O137" s="326">
        <v>0</v>
      </c>
    </row>
    <row r="138" spans="1:15" ht="14.5" x14ac:dyDescent="0.35">
      <c r="A138" s="123" t="s">
        <v>133</v>
      </c>
      <c r="B138" s="122" t="s">
        <v>131</v>
      </c>
      <c r="C138" s="122" t="s">
        <v>65</v>
      </c>
      <c r="D138" s="122" t="s">
        <v>127</v>
      </c>
      <c r="E138" s="140" t="s">
        <v>123</v>
      </c>
      <c r="F138" s="327"/>
      <c r="G138" s="327"/>
      <c r="H138" s="327"/>
      <c r="I138" s="326">
        <v>732900</v>
      </c>
      <c r="J138" s="326">
        <v>643039.38</v>
      </c>
      <c r="K138" s="326">
        <v>802290</v>
      </c>
      <c r="L138" s="332">
        <v>779331.46</v>
      </c>
      <c r="M138" s="332">
        <v>843916</v>
      </c>
      <c r="N138" s="326">
        <v>1123751</v>
      </c>
      <c r="O138" s="326">
        <v>1118921</v>
      </c>
    </row>
    <row r="139" spans="1:15" ht="14.5" x14ac:dyDescent="0.35">
      <c r="A139" s="122" t="s">
        <v>134</v>
      </c>
      <c r="B139" s="122" t="s">
        <v>131</v>
      </c>
      <c r="C139" s="122" t="s">
        <v>65</v>
      </c>
      <c r="D139" s="122" t="s">
        <v>127</v>
      </c>
      <c r="E139" s="140" t="s">
        <v>123</v>
      </c>
      <c r="F139" s="326">
        <v>5267</v>
      </c>
      <c r="G139" s="326">
        <v>0</v>
      </c>
      <c r="H139" s="326">
        <v>0</v>
      </c>
      <c r="I139" s="326">
        <v>0</v>
      </c>
      <c r="J139" s="326">
        <v>0</v>
      </c>
      <c r="K139" s="326">
        <v>0</v>
      </c>
      <c r="L139" s="326">
        <v>0</v>
      </c>
      <c r="M139" s="326">
        <v>0</v>
      </c>
      <c r="N139" s="326">
        <v>0</v>
      </c>
      <c r="O139" s="326">
        <v>0</v>
      </c>
    </row>
    <row r="140" spans="1:15" ht="14.5" x14ac:dyDescent="0.35">
      <c r="A140" s="122" t="s">
        <v>135</v>
      </c>
      <c r="B140" s="122" t="s">
        <v>136</v>
      </c>
      <c r="C140" s="122" t="s">
        <v>65</v>
      </c>
      <c r="D140" s="122" t="s">
        <v>127</v>
      </c>
      <c r="E140" s="140" t="s">
        <v>123</v>
      </c>
      <c r="F140" s="326">
        <v>0</v>
      </c>
      <c r="G140" s="326">
        <v>0</v>
      </c>
      <c r="H140" s="326">
        <v>0</v>
      </c>
      <c r="I140" s="326">
        <v>0</v>
      </c>
      <c r="J140" s="326">
        <v>0</v>
      </c>
      <c r="K140" s="326">
        <v>0</v>
      </c>
      <c r="L140" s="326">
        <v>0</v>
      </c>
      <c r="M140" s="326">
        <v>0</v>
      </c>
      <c r="N140" s="326">
        <v>0</v>
      </c>
      <c r="O140" s="326">
        <v>0</v>
      </c>
    </row>
    <row r="141" spans="1:15" ht="14.5" x14ac:dyDescent="0.35">
      <c r="A141" s="123" t="s">
        <v>137</v>
      </c>
      <c r="B141" s="122" t="s">
        <v>136</v>
      </c>
      <c r="C141" s="122" t="s">
        <v>65</v>
      </c>
      <c r="D141" s="122" t="s">
        <v>127</v>
      </c>
      <c r="E141" s="140" t="s">
        <v>123</v>
      </c>
      <c r="F141" s="327"/>
      <c r="G141" s="327"/>
      <c r="H141" s="327"/>
      <c r="I141" s="327"/>
      <c r="J141" s="326">
        <v>13643000</v>
      </c>
      <c r="K141" s="326">
        <v>14710000</v>
      </c>
      <c r="L141" s="332">
        <v>16238808</v>
      </c>
      <c r="M141" s="327"/>
      <c r="N141" s="327"/>
      <c r="O141" s="327"/>
    </row>
    <row r="142" spans="1:15" ht="14.5" x14ac:dyDescent="0.35">
      <c r="A142" s="122" t="s">
        <v>335</v>
      </c>
      <c r="B142" s="122" t="s">
        <v>136</v>
      </c>
      <c r="C142" s="122" t="s">
        <v>65</v>
      </c>
      <c r="D142" s="122" t="s">
        <v>127</v>
      </c>
      <c r="E142" s="140" t="s">
        <v>123</v>
      </c>
      <c r="F142" s="326">
        <v>139513262.5925</v>
      </c>
      <c r="G142" s="326">
        <v>132852129</v>
      </c>
      <c r="H142" s="326">
        <v>133245256.57550141</v>
      </c>
      <c r="I142" s="326">
        <v>128077971</v>
      </c>
      <c r="J142" s="326">
        <v>144637851</v>
      </c>
      <c r="K142" s="326">
        <v>137954495</v>
      </c>
      <c r="L142" s="332">
        <v>132658370</v>
      </c>
      <c r="M142" s="332">
        <v>129064313</v>
      </c>
      <c r="N142" s="326">
        <v>117752737</v>
      </c>
      <c r="O142" s="326">
        <v>98588721</v>
      </c>
    </row>
    <row r="143" spans="1:15" ht="14.5" x14ac:dyDescent="0.35">
      <c r="A143" s="122" t="s">
        <v>336</v>
      </c>
      <c r="B143" s="122" t="s">
        <v>141</v>
      </c>
      <c r="C143" s="122" t="s">
        <v>65</v>
      </c>
      <c r="D143" s="122" t="s">
        <v>127</v>
      </c>
      <c r="E143" s="140" t="s">
        <v>123</v>
      </c>
      <c r="F143" s="326">
        <v>103334978.10064317</v>
      </c>
      <c r="G143" s="326">
        <v>100928903.99906699</v>
      </c>
      <c r="H143" s="326">
        <v>107963348.97370984</v>
      </c>
      <c r="I143" s="326">
        <v>106546088</v>
      </c>
      <c r="J143" s="326">
        <v>103508695.36640002</v>
      </c>
      <c r="K143" s="326">
        <v>102657200</v>
      </c>
      <c r="L143" s="332">
        <v>98729573.749999985</v>
      </c>
      <c r="M143" s="332">
        <v>77789353</v>
      </c>
      <c r="N143" s="326">
        <v>71730446</v>
      </c>
      <c r="O143" s="326">
        <v>76144321</v>
      </c>
    </row>
    <row r="144" spans="1:15" ht="14.5" x14ac:dyDescent="0.35">
      <c r="A144" s="122" t="s">
        <v>337</v>
      </c>
      <c r="B144" s="122" t="s">
        <v>143</v>
      </c>
      <c r="C144" s="122" t="s">
        <v>65</v>
      </c>
      <c r="D144" s="122" t="s">
        <v>127</v>
      </c>
      <c r="E144" s="140" t="s">
        <v>123</v>
      </c>
      <c r="F144" s="326"/>
      <c r="G144" s="326"/>
      <c r="H144" s="326"/>
      <c r="I144" s="326"/>
      <c r="J144" s="326"/>
      <c r="K144" s="326"/>
      <c r="L144" s="326"/>
      <c r="M144" s="326"/>
      <c r="N144" s="326"/>
      <c r="O144" s="326">
        <v>0</v>
      </c>
    </row>
    <row r="145" spans="1:15" ht="14.5" x14ac:dyDescent="0.35">
      <c r="A145" s="122" t="s">
        <v>144</v>
      </c>
      <c r="B145" s="122" t="s">
        <v>145</v>
      </c>
      <c r="C145" s="122" t="s">
        <v>65</v>
      </c>
      <c r="D145" s="122" t="s">
        <v>127</v>
      </c>
      <c r="E145" s="140" t="s">
        <v>123</v>
      </c>
      <c r="F145" s="326">
        <v>186832947.74039999</v>
      </c>
      <c r="G145" s="326">
        <v>173324115.59</v>
      </c>
      <c r="H145" s="326">
        <v>164434355</v>
      </c>
      <c r="I145" s="326">
        <v>164174789.40374199</v>
      </c>
      <c r="J145" s="326">
        <v>163739791.51920003</v>
      </c>
      <c r="K145" s="326">
        <v>172109973</v>
      </c>
      <c r="L145" s="332">
        <v>137520767.57289994</v>
      </c>
      <c r="M145" s="332">
        <v>135215459</v>
      </c>
      <c r="N145" s="326">
        <v>149781404</v>
      </c>
      <c r="O145" s="326">
        <v>140256409</v>
      </c>
    </row>
    <row r="146" spans="1:15" ht="14.5" x14ac:dyDescent="0.35">
      <c r="A146" s="122" t="s">
        <v>146</v>
      </c>
      <c r="B146" s="122" t="s">
        <v>147</v>
      </c>
      <c r="C146" s="122" t="s">
        <v>65</v>
      </c>
      <c r="D146" s="122" t="s">
        <v>127</v>
      </c>
      <c r="E146" s="140" t="s">
        <v>123</v>
      </c>
      <c r="F146" s="326">
        <v>138874343</v>
      </c>
      <c r="G146" s="326">
        <v>140212089.03481999</v>
      </c>
      <c r="H146" s="326">
        <v>134450193.70823279</v>
      </c>
      <c r="I146" s="326">
        <v>122417827.52688999</v>
      </c>
      <c r="J146" s="326">
        <v>121259076</v>
      </c>
      <c r="K146" s="326">
        <v>121995969</v>
      </c>
      <c r="L146" s="332">
        <v>114318215.75</v>
      </c>
      <c r="M146" s="332">
        <v>114946603</v>
      </c>
      <c r="N146" s="326">
        <v>108148072</v>
      </c>
      <c r="O146" s="326">
        <v>98413094</v>
      </c>
    </row>
    <row r="147" spans="1:15" ht="14.5" x14ac:dyDescent="0.35">
      <c r="A147" s="122" t="s">
        <v>148</v>
      </c>
      <c r="B147" s="122" t="s">
        <v>131</v>
      </c>
      <c r="C147" s="122" t="s">
        <v>81</v>
      </c>
      <c r="D147" s="122" t="s">
        <v>127</v>
      </c>
      <c r="E147" s="122" t="s">
        <v>123</v>
      </c>
      <c r="F147" s="327"/>
      <c r="G147" s="327"/>
      <c r="H147" s="327"/>
      <c r="I147" s="327"/>
      <c r="J147" s="327"/>
      <c r="K147" s="327"/>
      <c r="L147" s="337"/>
      <c r="M147" s="337"/>
      <c r="N147" s="326">
        <v>0</v>
      </c>
      <c r="O147" s="337"/>
    </row>
    <row r="148" spans="1:15" ht="14.5" x14ac:dyDescent="0.35">
      <c r="A148" s="122" t="s">
        <v>150</v>
      </c>
      <c r="B148" s="122" t="s">
        <v>131</v>
      </c>
      <c r="C148" s="122" t="s">
        <v>81</v>
      </c>
      <c r="D148" s="122" t="s">
        <v>127</v>
      </c>
      <c r="E148" s="122" t="s">
        <v>123</v>
      </c>
      <c r="F148" s="327"/>
      <c r="G148" s="327"/>
      <c r="H148" s="327"/>
      <c r="I148" s="327"/>
      <c r="J148" s="327"/>
      <c r="K148" s="327"/>
      <c r="L148" s="337"/>
      <c r="M148" s="337"/>
      <c r="N148" s="326">
        <v>0</v>
      </c>
      <c r="O148" s="337"/>
    </row>
    <row r="149" spans="1:15" ht="14.5" x14ac:dyDescent="0.35">
      <c r="A149" s="122" t="s">
        <v>151</v>
      </c>
      <c r="B149" s="122" t="s">
        <v>131</v>
      </c>
      <c r="C149" s="122" t="s">
        <v>81</v>
      </c>
      <c r="D149" s="122" t="s">
        <v>127</v>
      </c>
      <c r="E149" s="122" t="s">
        <v>123</v>
      </c>
      <c r="F149" s="327"/>
      <c r="G149" s="327"/>
      <c r="H149" s="327"/>
      <c r="I149" s="327"/>
      <c r="J149" s="327"/>
      <c r="K149" s="327"/>
      <c r="L149" s="337"/>
      <c r="M149" s="337"/>
      <c r="N149" s="326">
        <v>0</v>
      </c>
      <c r="O149" s="337"/>
    </row>
    <row r="150" spans="1:15" ht="14.5" x14ac:dyDescent="0.35">
      <c r="A150" s="122" t="s">
        <v>152</v>
      </c>
      <c r="B150" s="122" t="s">
        <v>131</v>
      </c>
      <c r="C150" s="122" t="s">
        <v>81</v>
      </c>
      <c r="D150" s="122" t="s">
        <v>127</v>
      </c>
      <c r="E150" s="122" t="s">
        <v>123</v>
      </c>
      <c r="F150" s="327"/>
      <c r="G150" s="327"/>
      <c r="H150" s="327"/>
      <c r="I150" s="327"/>
      <c r="J150" s="327"/>
      <c r="K150" s="327"/>
      <c r="L150" s="337"/>
      <c r="M150" s="337"/>
      <c r="N150" s="326">
        <v>0</v>
      </c>
      <c r="O150" s="337"/>
    </row>
    <row r="151" spans="1:15" ht="14.5" x14ac:dyDescent="0.35">
      <c r="A151" s="123" t="s">
        <v>153</v>
      </c>
      <c r="B151" s="122" t="s">
        <v>131</v>
      </c>
      <c r="C151" s="122" t="s">
        <v>81</v>
      </c>
      <c r="D151" s="122" t="s">
        <v>127</v>
      </c>
      <c r="E151" s="140" t="s">
        <v>123</v>
      </c>
      <c r="F151" s="327"/>
      <c r="G151" s="326">
        <v>355345</v>
      </c>
      <c r="H151" s="326">
        <v>629074.56000000006</v>
      </c>
      <c r="I151" s="326">
        <v>748356.8</v>
      </c>
      <c r="J151" s="326">
        <v>1335663</v>
      </c>
      <c r="K151" s="326">
        <v>1335663</v>
      </c>
      <c r="L151" s="332">
        <v>475624.8</v>
      </c>
      <c r="M151" s="332"/>
      <c r="N151" s="326">
        <v>422432</v>
      </c>
      <c r="O151" s="337"/>
    </row>
    <row r="152" spans="1:15" ht="14.5" x14ac:dyDescent="0.35">
      <c r="A152" s="51" t="s">
        <v>549</v>
      </c>
      <c r="B152" s="420" t="s">
        <v>131</v>
      </c>
      <c r="C152" s="420" t="s">
        <v>81</v>
      </c>
      <c r="D152" s="420" t="s">
        <v>127</v>
      </c>
      <c r="E152" s="420" t="s">
        <v>123</v>
      </c>
      <c r="F152" s="327"/>
      <c r="G152" s="327"/>
      <c r="H152" s="327"/>
      <c r="I152" s="327"/>
      <c r="J152" s="327"/>
      <c r="K152" s="327"/>
      <c r="L152" s="327"/>
      <c r="M152" s="327"/>
      <c r="N152" s="327"/>
      <c r="O152" s="326">
        <v>869429</v>
      </c>
    </row>
    <row r="153" spans="1:15" ht="14.5" x14ac:dyDescent="0.35">
      <c r="A153" s="122" t="s">
        <v>155</v>
      </c>
      <c r="B153" s="122" t="s">
        <v>147</v>
      </c>
      <c r="C153" s="122" t="s">
        <v>81</v>
      </c>
      <c r="D153" s="122" t="s">
        <v>127</v>
      </c>
      <c r="E153" s="140" t="s">
        <v>123</v>
      </c>
      <c r="F153" s="326">
        <v>0</v>
      </c>
      <c r="G153" s="326">
        <v>0</v>
      </c>
      <c r="H153" s="326">
        <v>0</v>
      </c>
      <c r="I153" s="326">
        <v>0</v>
      </c>
      <c r="J153" s="326">
        <v>0</v>
      </c>
      <c r="K153" s="326">
        <v>0</v>
      </c>
      <c r="L153" s="326">
        <v>0</v>
      </c>
      <c r="M153" s="326">
        <v>0</v>
      </c>
      <c r="N153" s="326">
        <v>0</v>
      </c>
      <c r="O153" s="327"/>
    </row>
    <row r="154" spans="1:15" ht="14.5" x14ac:dyDescent="0.35">
      <c r="A154" s="122" t="s">
        <v>156</v>
      </c>
      <c r="B154" s="122" t="s">
        <v>147</v>
      </c>
      <c r="C154" s="122" t="s">
        <v>81</v>
      </c>
      <c r="D154" s="122" t="s">
        <v>127</v>
      </c>
      <c r="E154" s="140" t="s">
        <v>123</v>
      </c>
      <c r="F154" s="326">
        <v>209047.50200000001</v>
      </c>
      <c r="G154" s="326">
        <v>209047.50200000001</v>
      </c>
      <c r="H154" s="326">
        <v>211359.122</v>
      </c>
      <c r="I154" s="326">
        <v>221838.46600000001</v>
      </c>
      <c r="J154" s="326">
        <v>210347</v>
      </c>
      <c r="K154" s="326">
        <v>210347</v>
      </c>
      <c r="L154" s="332">
        <v>198667.1</v>
      </c>
      <c r="M154" s="332">
        <v>118289</v>
      </c>
      <c r="N154" s="326">
        <v>205774</v>
      </c>
      <c r="O154" s="327"/>
    </row>
    <row r="155" spans="1:15" ht="14.5" x14ac:dyDescent="0.35">
      <c r="A155" s="122" t="s">
        <v>157</v>
      </c>
      <c r="B155" s="122" t="s">
        <v>147</v>
      </c>
      <c r="C155" s="122" t="s">
        <v>81</v>
      </c>
      <c r="D155" s="122" t="s">
        <v>127</v>
      </c>
      <c r="E155" s="140" t="s">
        <v>123</v>
      </c>
      <c r="F155" s="326">
        <v>0</v>
      </c>
      <c r="G155" s="326">
        <v>0</v>
      </c>
      <c r="H155" s="326">
        <v>0</v>
      </c>
      <c r="I155" s="326">
        <v>0</v>
      </c>
      <c r="J155" s="326">
        <v>0</v>
      </c>
      <c r="K155" s="326">
        <v>0</v>
      </c>
      <c r="L155" s="327"/>
      <c r="M155" s="327"/>
      <c r="N155" s="327"/>
      <c r="O155" s="327"/>
    </row>
    <row r="156" spans="1:15" ht="14.5" x14ac:dyDescent="0.35">
      <c r="A156" s="122" t="s">
        <v>158</v>
      </c>
      <c r="B156" s="122" t="s">
        <v>147</v>
      </c>
      <c r="C156" s="122" t="s">
        <v>81</v>
      </c>
      <c r="D156" s="122" t="s">
        <v>127</v>
      </c>
      <c r="E156" s="140" t="s">
        <v>123</v>
      </c>
      <c r="F156" s="326">
        <v>0</v>
      </c>
      <c r="G156" s="326">
        <v>0</v>
      </c>
      <c r="H156" s="326">
        <v>0</v>
      </c>
      <c r="I156" s="326">
        <v>0</v>
      </c>
      <c r="J156" s="326">
        <v>0</v>
      </c>
      <c r="K156" s="326">
        <v>0</v>
      </c>
      <c r="L156" s="326">
        <v>0</v>
      </c>
      <c r="M156" s="326">
        <v>0</v>
      </c>
      <c r="N156" s="326">
        <v>0</v>
      </c>
      <c r="O156" s="327"/>
    </row>
    <row r="157" spans="1:15" ht="14.5" x14ac:dyDescent="0.35">
      <c r="A157" s="122" t="s">
        <v>159</v>
      </c>
      <c r="B157" s="122" t="s">
        <v>147</v>
      </c>
      <c r="C157" s="122" t="s">
        <v>81</v>
      </c>
      <c r="D157" s="122" t="s">
        <v>127</v>
      </c>
      <c r="E157" s="140" t="s">
        <v>123</v>
      </c>
      <c r="F157" s="326">
        <v>163816.804</v>
      </c>
      <c r="G157" s="326">
        <v>163816.804</v>
      </c>
      <c r="H157" s="326">
        <v>155918.769</v>
      </c>
      <c r="I157" s="326">
        <v>150987.31299999999</v>
      </c>
      <c r="J157" s="326">
        <v>87800</v>
      </c>
      <c r="K157" s="326">
        <v>87800</v>
      </c>
      <c r="L157" s="332">
        <v>163047</v>
      </c>
      <c r="M157" s="332">
        <v>154256</v>
      </c>
      <c r="N157" s="326">
        <v>93265</v>
      </c>
      <c r="O157" s="327"/>
    </row>
    <row r="158" spans="1:15" ht="14.5" x14ac:dyDescent="0.35">
      <c r="A158" s="122" t="s">
        <v>160</v>
      </c>
      <c r="B158" s="122" t="s">
        <v>147</v>
      </c>
      <c r="C158" s="122" t="s">
        <v>81</v>
      </c>
      <c r="D158" s="122" t="s">
        <v>127</v>
      </c>
      <c r="E158" s="140" t="s">
        <v>123</v>
      </c>
      <c r="F158" s="326">
        <v>0</v>
      </c>
      <c r="G158" s="326">
        <v>0</v>
      </c>
      <c r="H158" s="326">
        <v>0</v>
      </c>
      <c r="I158" s="326">
        <v>0</v>
      </c>
      <c r="J158" s="326">
        <v>0</v>
      </c>
      <c r="K158" s="326">
        <v>0</v>
      </c>
      <c r="L158" s="327"/>
      <c r="M158" s="327"/>
      <c r="N158" s="327"/>
      <c r="O158" s="327"/>
    </row>
    <row r="159" spans="1:15" ht="14.5" x14ac:dyDescent="0.35">
      <c r="A159" s="122" t="s">
        <v>161</v>
      </c>
      <c r="B159" s="122" t="s">
        <v>147</v>
      </c>
      <c r="C159" s="122" t="s">
        <v>81</v>
      </c>
      <c r="D159" s="122" t="s">
        <v>127</v>
      </c>
      <c r="E159" s="140" t="s">
        <v>123</v>
      </c>
      <c r="F159" s="326">
        <v>240832.277</v>
      </c>
      <c r="G159" s="326">
        <v>240832.277</v>
      </c>
      <c r="H159" s="326">
        <v>278550.21000000002</v>
      </c>
      <c r="I159" s="326">
        <v>235245.86199999999</v>
      </c>
      <c r="J159" s="326">
        <v>205898</v>
      </c>
      <c r="K159" s="326">
        <v>205898</v>
      </c>
      <c r="L159" s="332">
        <v>226740.9</v>
      </c>
      <c r="M159" s="332">
        <v>119714</v>
      </c>
      <c r="N159" s="326">
        <v>55040</v>
      </c>
      <c r="O159" s="327"/>
    </row>
    <row r="160" spans="1:15" ht="14.5" x14ac:dyDescent="0.35">
      <c r="A160" s="122" t="s">
        <v>162</v>
      </c>
      <c r="B160" s="122" t="s">
        <v>147</v>
      </c>
      <c r="C160" s="122" t="s">
        <v>81</v>
      </c>
      <c r="D160" s="122" t="s">
        <v>127</v>
      </c>
      <c r="E160" s="140" t="s">
        <v>123</v>
      </c>
      <c r="F160" s="326">
        <v>0</v>
      </c>
      <c r="G160" s="326">
        <v>0</v>
      </c>
      <c r="H160" s="326">
        <v>0</v>
      </c>
      <c r="I160" s="327"/>
      <c r="J160" s="327"/>
      <c r="K160" s="327"/>
      <c r="L160" s="327"/>
      <c r="M160" s="327"/>
      <c r="N160" s="327"/>
      <c r="O160" s="327"/>
    </row>
    <row r="161" spans="1:15" ht="14.5" x14ac:dyDescent="0.35">
      <c r="A161" s="123" t="s">
        <v>163</v>
      </c>
      <c r="B161" s="122" t="s">
        <v>147</v>
      </c>
      <c r="C161" s="122" t="s">
        <v>81</v>
      </c>
      <c r="D161" s="122" t="s">
        <v>127</v>
      </c>
      <c r="E161" s="140" t="s">
        <v>123</v>
      </c>
      <c r="F161" s="327"/>
      <c r="G161" s="327"/>
      <c r="H161" s="327"/>
      <c r="I161" s="327"/>
      <c r="J161" s="326">
        <v>0</v>
      </c>
      <c r="K161" s="326">
        <v>0</v>
      </c>
      <c r="L161" s="327"/>
      <c r="M161" s="327"/>
      <c r="N161" s="327"/>
      <c r="O161" s="327"/>
    </row>
    <row r="162" spans="1:15" ht="14.5" x14ac:dyDescent="0.35">
      <c r="A162" s="122" t="s">
        <v>165</v>
      </c>
      <c r="B162" s="122" t="s">
        <v>147</v>
      </c>
      <c r="C162" s="122" t="s">
        <v>81</v>
      </c>
      <c r="D162" s="122" t="s">
        <v>127</v>
      </c>
      <c r="E162" s="140" t="s">
        <v>123</v>
      </c>
      <c r="F162" s="326">
        <v>0</v>
      </c>
      <c r="G162" s="326">
        <v>0</v>
      </c>
      <c r="H162" s="326">
        <v>0</v>
      </c>
      <c r="I162" s="326">
        <v>0</v>
      </c>
      <c r="J162" s="327"/>
      <c r="K162" s="327"/>
      <c r="L162" s="326">
        <v>0</v>
      </c>
      <c r="M162" s="326">
        <v>0</v>
      </c>
      <c r="N162" s="326">
        <v>0</v>
      </c>
      <c r="O162" s="327"/>
    </row>
    <row r="163" spans="1:15" ht="14.5" x14ac:dyDescent="0.35">
      <c r="A163" s="51" t="s">
        <v>550</v>
      </c>
      <c r="B163" s="420" t="s">
        <v>147</v>
      </c>
      <c r="C163" s="420" t="s">
        <v>81</v>
      </c>
      <c r="D163" s="420" t="s">
        <v>127</v>
      </c>
      <c r="E163" s="420" t="s">
        <v>123</v>
      </c>
      <c r="F163" s="327"/>
      <c r="G163" s="327"/>
      <c r="H163" s="327"/>
      <c r="I163" s="327"/>
      <c r="J163" s="327"/>
      <c r="K163" s="327"/>
      <c r="L163" s="327"/>
      <c r="M163" s="327"/>
      <c r="N163" s="327"/>
      <c r="O163" s="326">
        <v>549004</v>
      </c>
    </row>
    <row r="164" spans="1:15" ht="14.5" x14ac:dyDescent="0.35">
      <c r="A164" s="124" t="s">
        <v>166</v>
      </c>
      <c r="B164" s="66"/>
      <c r="C164" s="66"/>
      <c r="D164" s="66"/>
      <c r="E164" s="66"/>
      <c r="F164" s="134"/>
      <c r="G164" s="134"/>
      <c r="H164" s="134"/>
      <c r="I164" s="134"/>
      <c r="J164" s="134"/>
      <c r="K164" s="134"/>
      <c r="L164" s="135"/>
      <c r="M164" s="135"/>
      <c r="N164" s="428"/>
      <c r="O164" s="136"/>
    </row>
    <row r="165" spans="1:15" ht="14.5" x14ac:dyDescent="0.35">
      <c r="A165" s="122" t="s">
        <v>167</v>
      </c>
      <c r="B165" s="122" t="s">
        <v>166</v>
      </c>
      <c r="C165" s="122" t="s">
        <v>65</v>
      </c>
      <c r="D165" s="122" t="s">
        <v>166</v>
      </c>
      <c r="E165" s="140" t="s">
        <v>123</v>
      </c>
      <c r="F165" s="326">
        <v>0</v>
      </c>
      <c r="G165" s="326">
        <v>0</v>
      </c>
      <c r="H165" s="326">
        <v>0</v>
      </c>
      <c r="I165" s="326">
        <v>0</v>
      </c>
      <c r="J165" s="326">
        <v>0</v>
      </c>
      <c r="K165" s="326">
        <v>0</v>
      </c>
      <c r="L165" s="327"/>
      <c r="M165" s="327"/>
      <c r="N165" s="327"/>
      <c r="O165" s="327"/>
    </row>
    <row r="166" spans="1:15" ht="14.5" x14ac:dyDescent="0.35">
      <c r="A166" s="122" t="s">
        <v>168</v>
      </c>
      <c r="B166" s="122" t="s">
        <v>166</v>
      </c>
      <c r="C166" s="122" t="s">
        <v>65</v>
      </c>
      <c r="D166" s="122" t="s">
        <v>166</v>
      </c>
      <c r="E166" s="140" t="s">
        <v>123</v>
      </c>
      <c r="F166" s="326">
        <v>0</v>
      </c>
      <c r="G166" s="327"/>
      <c r="H166" s="327"/>
      <c r="I166" s="327"/>
      <c r="J166" s="327"/>
      <c r="K166" s="327"/>
      <c r="L166" s="327"/>
      <c r="M166" s="327"/>
      <c r="N166" s="327"/>
      <c r="O166" s="327"/>
    </row>
    <row r="167" spans="1:15" ht="14.5" x14ac:dyDescent="0.35">
      <c r="A167" s="122" t="s">
        <v>169</v>
      </c>
      <c r="B167" s="122" t="s">
        <v>166</v>
      </c>
      <c r="C167" s="122" t="s">
        <v>65</v>
      </c>
      <c r="D167" s="122" t="s">
        <v>166</v>
      </c>
      <c r="E167" s="140" t="s">
        <v>123</v>
      </c>
      <c r="F167" s="326">
        <v>0</v>
      </c>
      <c r="G167" s="326">
        <v>0</v>
      </c>
      <c r="H167" s="326">
        <v>0</v>
      </c>
      <c r="I167" s="326">
        <v>0</v>
      </c>
      <c r="J167" s="326">
        <v>0</v>
      </c>
      <c r="K167" s="326">
        <v>0</v>
      </c>
      <c r="L167" s="327"/>
      <c r="M167" s="327"/>
      <c r="N167" s="327"/>
      <c r="O167" s="327"/>
    </row>
    <row r="168" spans="1:15" ht="14.5" x14ac:dyDescent="0.35">
      <c r="A168" s="124" t="s">
        <v>170</v>
      </c>
      <c r="B168" s="66"/>
      <c r="C168" s="66"/>
      <c r="D168" s="66"/>
      <c r="E168" s="66"/>
      <c r="F168" s="134"/>
      <c r="G168" s="134"/>
      <c r="H168" s="134"/>
      <c r="I168" s="134"/>
      <c r="J168" s="134"/>
      <c r="K168" s="134"/>
      <c r="L168" s="135"/>
      <c r="M168" s="135"/>
      <c r="N168" s="428"/>
      <c r="O168" s="136"/>
    </row>
    <row r="169" spans="1:15" ht="14.5" x14ac:dyDescent="0.35">
      <c r="A169" s="122" t="s">
        <v>171</v>
      </c>
      <c r="B169" s="122" t="s">
        <v>172</v>
      </c>
      <c r="C169" s="122" t="s">
        <v>65</v>
      </c>
      <c r="D169" s="122" t="s">
        <v>173</v>
      </c>
      <c r="E169" s="140" t="s">
        <v>123</v>
      </c>
      <c r="F169" s="326">
        <v>4089154.55</v>
      </c>
      <c r="G169" s="326">
        <v>4089128</v>
      </c>
      <c r="H169" s="326">
        <v>4804909</v>
      </c>
      <c r="I169" s="326">
        <v>4381209</v>
      </c>
      <c r="J169" s="326">
        <v>2935312</v>
      </c>
      <c r="K169" s="326">
        <v>2918575</v>
      </c>
      <c r="L169" s="332">
        <v>3290545</v>
      </c>
      <c r="M169" s="332">
        <v>3183037</v>
      </c>
      <c r="N169" s="326">
        <v>2655838</v>
      </c>
      <c r="O169" s="326">
        <v>1680986</v>
      </c>
    </row>
    <row r="170" spans="1:15" ht="14.5" x14ac:dyDescent="0.35">
      <c r="A170" s="123" t="s">
        <v>174</v>
      </c>
      <c r="B170" s="122" t="s">
        <v>175</v>
      </c>
      <c r="C170" s="122" t="s">
        <v>65</v>
      </c>
      <c r="D170" s="122" t="s">
        <v>173</v>
      </c>
      <c r="E170" s="140" t="s">
        <v>123</v>
      </c>
      <c r="F170" s="327"/>
      <c r="G170" s="327"/>
      <c r="H170" s="326">
        <v>104813.1</v>
      </c>
      <c r="I170" s="326">
        <v>762342.9</v>
      </c>
      <c r="J170" s="326">
        <v>755572</v>
      </c>
      <c r="K170" s="326">
        <v>877897</v>
      </c>
      <c r="L170" s="332">
        <v>803622.88799999992</v>
      </c>
      <c r="M170" s="332">
        <v>23206</v>
      </c>
      <c r="N170" s="327"/>
      <c r="O170" s="327"/>
    </row>
    <row r="171" spans="1:15" ht="14.5" x14ac:dyDescent="0.35">
      <c r="A171" s="123" t="s">
        <v>177</v>
      </c>
      <c r="B171" s="122" t="s">
        <v>178</v>
      </c>
      <c r="C171" s="122" t="s">
        <v>65</v>
      </c>
      <c r="D171" s="122" t="s">
        <v>173</v>
      </c>
      <c r="E171" s="140" t="s">
        <v>123</v>
      </c>
      <c r="F171" s="327"/>
      <c r="G171" s="327"/>
      <c r="H171" s="326">
        <v>1264549.5</v>
      </c>
      <c r="I171" s="326">
        <v>925161.89999999991</v>
      </c>
      <c r="J171" s="326">
        <v>926878</v>
      </c>
      <c r="K171" s="326">
        <v>2110152</v>
      </c>
      <c r="L171" s="332"/>
      <c r="M171" s="332"/>
      <c r="N171" s="326">
        <v>0</v>
      </c>
      <c r="O171" s="326">
        <v>0</v>
      </c>
    </row>
    <row r="172" spans="1:15" ht="14.5" x14ac:dyDescent="0.35">
      <c r="A172" s="123" t="s">
        <v>180</v>
      </c>
      <c r="B172" s="122" t="s">
        <v>181</v>
      </c>
      <c r="C172" s="122" t="s">
        <v>182</v>
      </c>
      <c r="D172" s="122" t="s">
        <v>173</v>
      </c>
      <c r="E172" s="140" t="s">
        <v>123</v>
      </c>
      <c r="F172" s="327"/>
      <c r="G172" s="327"/>
      <c r="H172" s="326">
        <v>0</v>
      </c>
      <c r="I172" s="326">
        <v>0</v>
      </c>
      <c r="J172" s="326">
        <v>0</v>
      </c>
      <c r="K172" s="326">
        <v>0</v>
      </c>
      <c r="L172" s="326">
        <v>0</v>
      </c>
      <c r="M172" s="326">
        <v>0</v>
      </c>
      <c r="N172" s="326">
        <v>0</v>
      </c>
      <c r="O172" s="326">
        <v>0</v>
      </c>
    </row>
    <row r="173" spans="1:15" ht="14.5" x14ac:dyDescent="0.35">
      <c r="A173" s="122" t="s">
        <v>183</v>
      </c>
      <c r="B173" s="122" t="s">
        <v>181</v>
      </c>
      <c r="C173" s="122" t="s">
        <v>65</v>
      </c>
      <c r="D173" s="122" t="s">
        <v>173</v>
      </c>
      <c r="E173" s="140" t="s">
        <v>123</v>
      </c>
      <c r="F173" s="326">
        <v>489737578</v>
      </c>
      <c r="G173" s="326">
        <v>483261336</v>
      </c>
      <c r="H173" s="326">
        <v>409988088</v>
      </c>
      <c r="I173" s="326">
        <v>390543000</v>
      </c>
      <c r="J173" s="326">
        <v>309403343.88</v>
      </c>
      <c r="K173" s="326">
        <v>337845633</v>
      </c>
      <c r="L173" s="332">
        <v>346084306</v>
      </c>
      <c r="M173" s="332">
        <v>355569327</v>
      </c>
      <c r="N173" s="326">
        <v>343895185.44000006</v>
      </c>
      <c r="O173" s="326">
        <v>318644835</v>
      </c>
    </row>
    <row r="174" spans="1:15" ht="14.5" x14ac:dyDescent="0.35">
      <c r="A174" s="122" t="s">
        <v>184</v>
      </c>
      <c r="B174" s="122" t="s">
        <v>181</v>
      </c>
      <c r="C174" s="122" t="s">
        <v>65</v>
      </c>
      <c r="D174" s="122" t="s">
        <v>173</v>
      </c>
      <c r="E174" s="140" t="s">
        <v>123</v>
      </c>
      <c r="F174" s="326">
        <v>23736272</v>
      </c>
      <c r="G174" s="326">
        <v>22712636</v>
      </c>
      <c r="H174" s="326">
        <v>23518241</v>
      </c>
      <c r="I174" s="326">
        <v>21662185.605544899</v>
      </c>
      <c r="J174" s="326">
        <v>12986109</v>
      </c>
      <c r="K174" s="326">
        <v>4393397</v>
      </c>
      <c r="L174" s="327"/>
      <c r="M174" s="327"/>
      <c r="N174" s="327"/>
      <c r="O174" s="327"/>
    </row>
    <row r="175" spans="1:15" ht="14.5" x14ac:dyDescent="0.35">
      <c r="A175" s="123" t="s">
        <v>185</v>
      </c>
      <c r="B175" s="122" t="s">
        <v>181</v>
      </c>
      <c r="C175" s="122" t="s">
        <v>65</v>
      </c>
      <c r="D175" s="122" t="s">
        <v>173</v>
      </c>
      <c r="E175" s="140" t="s">
        <v>123</v>
      </c>
      <c r="F175" s="327"/>
      <c r="G175" s="327"/>
      <c r="H175" s="327"/>
      <c r="I175" s="327"/>
      <c r="J175" s="326">
        <v>434786</v>
      </c>
      <c r="K175" s="326">
        <v>0</v>
      </c>
      <c r="L175" s="327"/>
      <c r="M175" s="327"/>
      <c r="N175" s="327"/>
      <c r="O175" s="327"/>
    </row>
    <row r="176" spans="1:15" ht="14.5" x14ac:dyDescent="0.35">
      <c r="A176" s="122" t="s">
        <v>187</v>
      </c>
      <c r="B176" s="122" t="s">
        <v>181</v>
      </c>
      <c r="C176" s="122" t="s">
        <v>65</v>
      </c>
      <c r="D176" s="122" t="s">
        <v>173</v>
      </c>
      <c r="E176" s="140" t="s">
        <v>123</v>
      </c>
      <c r="F176" s="326">
        <v>0</v>
      </c>
      <c r="G176" s="326">
        <v>0</v>
      </c>
      <c r="H176" s="326">
        <v>0</v>
      </c>
      <c r="I176" s="326">
        <v>0</v>
      </c>
      <c r="J176" s="326">
        <v>0</v>
      </c>
      <c r="K176" s="326">
        <v>597336</v>
      </c>
      <c r="L176" s="326">
        <v>0</v>
      </c>
      <c r="M176" s="326">
        <v>0</v>
      </c>
      <c r="N176" s="326">
        <v>0</v>
      </c>
      <c r="O176" s="326">
        <v>0</v>
      </c>
    </row>
    <row r="177" spans="1:15" ht="14.5" x14ac:dyDescent="0.35">
      <c r="A177" s="122" t="s">
        <v>188</v>
      </c>
      <c r="B177" s="122" t="s">
        <v>181</v>
      </c>
      <c r="C177" s="122" t="s">
        <v>65</v>
      </c>
      <c r="D177" s="122" t="s">
        <v>173</v>
      </c>
      <c r="E177" s="140" t="s">
        <v>123</v>
      </c>
      <c r="F177" s="326">
        <v>104305165.2</v>
      </c>
      <c r="G177" s="326">
        <v>105730139</v>
      </c>
      <c r="H177" s="326">
        <v>104966923</v>
      </c>
      <c r="I177" s="326">
        <v>91693813.464000002</v>
      </c>
      <c r="J177" s="326">
        <v>68226662.19600001</v>
      </c>
      <c r="K177" s="326">
        <v>77630400</v>
      </c>
      <c r="L177" s="332">
        <v>84907535</v>
      </c>
      <c r="M177" s="332">
        <v>87957018</v>
      </c>
      <c r="N177" s="326">
        <v>79289775</v>
      </c>
      <c r="O177" s="326">
        <v>67031989</v>
      </c>
    </row>
    <row r="178" spans="1:15" ht="14.5" x14ac:dyDescent="0.35">
      <c r="A178" s="122" t="s">
        <v>189</v>
      </c>
      <c r="B178" s="122" t="s">
        <v>181</v>
      </c>
      <c r="C178" s="122" t="s">
        <v>81</v>
      </c>
      <c r="D178" s="122" t="s">
        <v>173</v>
      </c>
      <c r="E178" s="140" t="s">
        <v>123</v>
      </c>
      <c r="F178" s="327"/>
      <c r="G178" s="327"/>
      <c r="H178" s="327"/>
      <c r="I178" s="327"/>
      <c r="J178" s="327"/>
      <c r="K178" s="327"/>
      <c r="L178" s="327"/>
      <c r="M178" s="332">
        <v>859964</v>
      </c>
      <c r="N178" s="326">
        <v>685487</v>
      </c>
      <c r="O178" s="326">
        <v>856112</v>
      </c>
    </row>
    <row r="179" spans="1:15" ht="14.5" x14ac:dyDescent="0.35">
      <c r="A179" s="122" t="s">
        <v>551</v>
      </c>
      <c r="B179" s="122" t="s">
        <v>181</v>
      </c>
      <c r="C179" s="122" t="s">
        <v>83</v>
      </c>
      <c r="D179" s="122" t="s">
        <v>173</v>
      </c>
      <c r="E179" s="140" t="s">
        <v>123</v>
      </c>
      <c r="F179" s="327"/>
      <c r="G179" s="327"/>
      <c r="H179" s="327"/>
      <c r="I179" s="327"/>
      <c r="J179" s="327"/>
      <c r="K179" s="327"/>
      <c r="L179" s="327"/>
      <c r="M179" s="327"/>
      <c r="N179" s="327"/>
      <c r="O179" s="326">
        <v>565335</v>
      </c>
    </row>
    <row r="180" spans="1:15" ht="14.5" x14ac:dyDescent="0.35">
      <c r="A180" s="122" t="s">
        <v>190</v>
      </c>
      <c r="B180" s="122" t="s">
        <v>181</v>
      </c>
      <c r="C180" s="122" t="s">
        <v>83</v>
      </c>
      <c r="D180" s="122" t="s">
        <v>173</v>
      </c>
      <c r="E180" s="140" t="s">
        <v>123</v>
      </c>
      <c r="F180" s="326">
        <v>5480694</v>
      </c>
      <c r="G180" s="326">
        <v>3434936.4</v>
      </c>
      <c r="H180" s="326">
        <v>3003447.6</v>
      </c>
      <c r="I180" s="326">
        <v>3071170</v>
      </c>
      <c r="J180" s="326">
        <v>1999519</v>
      </c>
      <c r="K180" s="326">
        <v>1738198.8770760002</v>
      </c>
      <c r="L180" s="332">
        <v>1017032</v>
      </c>
      <c r="M180" s="332">
        <v>248172</v>
      </c>
      <c r="N180" s="326">
        <v>73333</v>
      </c>
      <c r="O180" s="326">
        <v>215878</v>
      </c>
    </row>
    <row r="181" spans="1:15" ht="14.5" x14ac:dyDescent="0.35">
      <c r="A181" s="122" t="s">
        <v>191</v>
      </c>
      <c r="B181" s="122" t="s">
        <v>181</v>
      </c>
      <c r="C181" s="122" t="s">
        <v>83</v>
      </c>
      <c r="D181" s="122" t="s">
        <v>173</v>
      </c>
      <c r="E181" s="140" t="s">
        <v>123</v>
      </c>
      <c r="F181" s="326">
        <v>254782.8</v>
      </c>
      <c r="G181" s="326">
        <v>360626.4</v>
      </c>
      <c r="H181" s="326">
        <v>336042</v>
      </c>
      <c r="I181" s="326">
        <v>245645</v>
      </c>
      <c r="J181" s="326">
        <v>247972</v>
      </c>
      <c r="K181" s="326">
        <v>400484.32555200002</v>
      </c>
      <c r="L181" s="332">
        <v>266601</v>
      </c>
      <c r="M181" s="332">
        <v>177193</v>
      </c>
      <c r="N181" s="326">
        <v>196127</v>
      </c>
      <c r="O181" s="326">
        <v>203884</v>
      </c>
    </row>
    <row r="182" spans="1:15" ht="14.5" x14ac:dyDescent="0.35">
      <c r="A182" s="122" t="s">
        <v>192</v>
      </c>
      <c r="B182" s="122" t="s">
        <v>181</v>
      </c>
      <c r="C182" s="122" t="s">
        <v>83</v>
      </c>
      <c r="D182" s="122" t="s">
        <v>173</v>
      </c>
      <c r="E182" s="140" t="s">
        <v>123</v>
      </c>
      <c r="F182" s="326">
        <v>388339.20000000001</v>
      </c>
      <c r="G182" s="326">
        <v>1152158.4000000001</v>
      </c>
      <c r="H182" s="326">
        <v>493326</v>
      </c>
      <c r="I182" s="326">
        <v>471112</v>
      </c>
      <c r="J182" s="326">
        <v>376258</v>
      </c>
      <c r="K182" s="326">
        <v>298695.22138800001</v>
      </c>
      <c r="L182" s="332">
        <v>376258</v>
      </c>
      <c r="M182" s="327"/>
      <c r="N182" s="327"/>
      <c r="O182" s="327"/>
    </row>
    <row r="183" spans="1:15" ht="14.5" x14ac:dyDescent="0.35"/>
    <row r="184" spans="1:15" ht="20.149999999999999" customHeight="1" x14ac:dyDescent="0.35">
      <c r="A184" s="32" t="s">
        <v>340</v>
      </c>
      <c r="B184" s="8"/>
      <c r="C184" s="36"/>
      <c r="D184" s="37"/>
      <c r="E184" s="36"/>
      <c r="F184" s="30"/>
      <c r="G184" s="30"/>
      <c r="H184" s="31"/>
      <c r="I184" s="31"/>
      <c r="J184" s="31"/>
      <c r="K184" s="30"/>
    </row>
    <row r="185" spans="1:15" ht="35.25" customHeight="1" x14ac:dyDescent="0.35">
      <c r="A185" s="114" t="s">
        <v>52</v>
      </c>
      <c r="B185" s="114" t="s">
        <v>53</v>
      </c>
      <c r="C185" s="114" t="s">
        <v>54</v>
      </c>
      <c r="D185" s="114" t="s">
        <v>55</v>
      </c>
      <c r="E185" s="114" t="s">
        <v>56</v>
      </c>
      <c r="F185" s="197">
        <v>2016</v>
      </c>
      <c r="G185" s="197">
        <f>cy</f>
        <v>2017</v>
      </c>
      <c r="H185" s="197">
        <v>2018</v>
      </c>
      <c r="I185" s="197">
        <v>2019</v>
      </c>
      <c r="J185" s="197">
        <v>2020</v>
      </c>
      <c r="K185" s="197">
        <v>2021</v>
      </c>
      <c r="L185" s="197">
        <v>2022</v>
      </c>
      <c r="M185" s="197">
        <v>2023</v>
      </c>
      <c r="N185" s="197">
        <v>2024</v>
      </c>
      <c r="O185" s="197">
        <v>2025</v>
      </c>
    </row>
    <row r="186" spans="1:15" ht="15.5" x14ac:dyDescent="0.35">
      <c r="A186" s="199" t="s">
        <v>339</v>
      </c>
      <c r="B186" s="200"/>
      <c r="C186" s="200"/>
      <c r="D186" s="200"/>
      <c r="E186" s="200"/>
      <c r="F186" s="201">
        <f>SUM(F189:F272)</f>
        <v>10422796350.034195</v>
      </c>
      <c r="G186" s="201">
        <f t="shared" ref="G186:L186" si="2">SUM(G189:G272)</f>
        <v>9696470764.962162</v>
      </c>
      <c r="H186" s="201">
        <f t="shared" si="2"/>
        <v>9369088315.0485916</v>
      </c>
      <c r="I186" s="201">
        <f t="shared" si="2"/>
        <v>8766978058.3834057</v>
      </c>
      <c r="J186" s="201">
        <f t="shared" si="2"/>
        <v>8434542068.552846</v>
      </c>
      <c r="K186" s="201">
        <f t="shared" si="2"/>
        <v>8138707755.3324509</v>
      </c>
      <c r="L186" s="201">
        <f t="shared" si="2"/>
        <v>10502380412.230261</v>
      </c>
      <c r="M186" s="323">
        <f>SUM(M189:M272)</f>
        <v>10496615128</v>
      </c>
      <c r="N186" s="324">
        <f>SUM(N189:N272)</f>
        <v>9929615546.2243538</v>
      </c>
      <c r="O186" s="324">
        <f>SUM(O189:O272)</f>
        <v>9111417818.2405319</v>
      </c>
    </row>
    <row r="187" spans="1:15" ht="14.5" x14ac:dyDescent="0.35">
      <c r="A187" s="145" t="s">
        <v>62</v>
      </c>
      <c r="B187" s="146"/>
      <c r="C187" s="146"/>
      <c r="D187" s="146"/>
      <c r="E187" s="146"/>
      <c r="F187" s="147"/>
      <c r="G187" s="147"/>
      <c r="H187" s="147"/>
      <c r="I187" s="147"/>
      <c r="J187" s="147"/>
      <c r="K187" s="147"/>
      <c r="L187" s="266"/>
      <c r="M187" s="266"/>
      <c r="N187" s="434"/>
      <c r="O187" s="198"/>
    </row>
    <row r="188" spans="1:15" ht="14.5" x14ac:dyDescent="0.35">
      <c r="A188" s="149" t="s">
        <v>63</v>
      </c>
      <c r="B188" s="66"/>
      <c r="C188" s="66"/>
      <c r="D188" s="66"/>
      <c r="E188" s="66"/>
      <c r="F188" s="134"/>
      <c r="G188" s="134"/>
      <c r="H188" s="134"/>
      <c r="I188" s="134"/>
      <c r="J188" s="134"/>
      <c r="K188" s="134"/>
      <c r="L188" s="127"/>
      <c r="M188" s="127"/>
      <c r="N188" s="430"/>
      <c r="O188" s="136"/>
    </row>
    <row r="189" spans="1:15" ht="14.5" x14ac:dyDescent="0.35">
      <c r="A189" s="137" t="s">
        <v>64</v>
      </c>
      <c r="B189" s="122" t="s">
        <v>63</v>
      </c>
      <c r="C189" s="122" t="s">
        <v>65</v>
      </c>
      <c r="D189" s="122" t="s">
        <v>63</v>
      </c>
      <c r="E189" s="140" t="s">
        <v>66</v>
      </c>
      <c r="F189" s="326">
        <v>16884928</v>
      </c>
      <c r="G189" s="326">
        <v>16792829</v>
      </c>
      <c r="H189" s="326">
        <v>12961713</v>
      </c>
      <c r="I189" s="326">
        <v>14585636</v>
      </c>
      <c r="J189" s="326">
        <v>14143258</v>
      </c>
      <c r="K189" s="326">
        <v>14445947</v>
      </c>
      <c r="L189" s="334">
        <v>17213406.627999999</v>
      </c>
      <c r="M189" s="334">
        <v>14444497</v>
      </c>
      <c r="N189" s="326">
        <v>12508697.150000002</v>
      </c>
      <c r="O189" s="326">
        <v>12419849</v>
      </c>
    </row>
    <row r="190" spans="1:15" ht="14.5" x14ac:dyDescent="0.35">
      <c r="A190" s="122" t="s">
        <v>68</v>
      </c>
      <c r="B190" s="122" t="s">
        <v>63</v>
      </c>
      <c r="C190" s="122" t="s">
        <v>65</v>
      </c>
      <c r="D190" s="122" t="s">
        <v>63</v>
      </c>
      <c r="E190" s="140" t="s">
        <v>66</v>
      </c>
      <c r="F190" s="327"/>
      <c r="G190" s="327"/>
      <c r="H190" s="327"/>
      <c r="I190" s="327"/>
      <c r="J190" s="326">
        <v>86082100</v>
      </c>
      <c r="K190" s="326">
        <v>81113300</v>
      </c>
      <c r="L190" s="334">
        <v>98419300</v>
      </c>
      <c r="M190" s="334">
        <v>92368800</v>
      </c>
      <c r="N190" s="326">
        <v>83838800</v>
      </c>
      <c r="O190" s="326">
        <v>74490600</v>
      </c>
    </row>
    <row r="191" spans="1:15" ht="14.5" x14ac:dyDescent="0.35">
      <c r="A191" s="122" t="s">
        <v>70</v>
      </c>
      <c r="B191" s="122" t="s">
        <v>63</v>
      </c>
      <c r="C191" s="122" t="s">
        <v>65</v>
      </c>
      <c r="D191" s="122" t="s">
        <v>63</v>
      </c>
      <c r="E191" s="140" t="s">
        <v>66</v>
      </c>
      <c r="F191" s="326">
        <v>897300</v>
      </c>
      <c r="G191" s="326">
        <v>891752</v>
      </c>
      <c r="H191" s="326">
        <v>894800</v>
      </c>
      <c r="I191" s="326">
        <v>894800</v>
      </c>
      <c r="J191" s="326">
        <v>57266</v>
      </c>
      <c r="K191" s="326">
        <v>1516600</v>
      </c>
      <c r="L191" s="334">
        <v>1527000</v>
      </c>
      <c r="M191" s="334">
        <v>1689000</v>
      </c>
      <c r="N191" s="326">
        <v>1083000</v>
      </c>
      <c r="O191" s="326">
        <v>1721700</v>
      </c>
    </row>
    <row r="192" spans="1:15" ht="14.5" x14ac:dyDescent="0.35">
      <c r="A192" s="122" t="s">
        <v>71</v>
      </c>
      <c r="B192" s="122" t="s">
        <v>63</v>
      </c>
      <c r="C192" s="122" t="s">
        <v>65</v>
      </c>
      <c r="D192" s="122" t="s">
        <v>63</v>
      </c>
      <c r="E192" s="140" t="s">
        <v>66</v>
      </c>
      <c r="F192" s="327"/>
      <c r="G192" s="327"/>
      <c r="H192" s="327"/>
      <c r="I192" s="327"/>
      <c r="J192" s="327"/>
      <c r="K192" s="327"/>
      <c r="L192" s="334">
        <v>100642499.70000002</v>
      </c>
      <c r="M192" s="334">
        <v>138661896</v>
      </c>
      <c r="N192" s="326">
        <v>118189151.528</v>
      </c>
      <c r="O192" s="326">
        <v>117454508</v>
      </c>
    </row>
    <row r="193" spans="1:15" ht="14.5" x14ac:dyDescent="0.35">
      <c r="A193" s="122" t="s">
        <v>73</v>
      </c>
      <c r="B193" s="122" t="s">
        <v>63</v>
      </c>
      <c r="C193" s="122" t="s">
        <v>65</v>
      </c>
      <c r="D193" s="122" t="s">
        <v>63</v>
      </c>
      <c r="E193" s="140" t="s">
        <v>66</v>
      </c>
      <c r="F193" s="326">
        <v>23866134</v>
      </c>
      <c r="G193" s="326">
        <v>25099104</v>
      </c>
      <c r="H193" s="326">
        <v>25923754</v>
      </c>
      <c r="I193" s="326">
        <v>24383000</v>
      </c>
      <c r="J193" s="326">
        <v>22213000</v>
      </c>
      <c r="K193" s="326">
        <v>23127000</v>
      </c>
      <c r="L193" s="334">
        <v>25039830</v>
      </c>
      <c r="M193" s="334">
        <v>21536190</v>
      </c>
      <c r="N193" s="326">
        <v>22584050</v>
      </c>
      <c r="O193" s="326">
        <v>24230360</v>
      </c>
    </row>
    <row r="194" spans="1:15" ht="14.5" x14ac:dyDescent="0.35">
      <c r="A194" s="122" t="s">
        <v>74</v>
      </c>
      <c r="B194" s="122" t="s">
        <v>63</v>
      </c>
      <c r="C194" s="122" t="s">
        <v>65</v>
      </c>
      <c r="D194" s="122" t="s">
        <v>63</v>
      </c>
      <c r="E194" s="140" t="s">
        <v>66</v>
      </c>
      <c r="F194" s="326">
        <v>398948526.19999999</v>
      </c>
      <c r="G194" s="326">
        <v>373119773</v>
      </c>
      <c r="H194" s="326">
        <v>335527921</v>
      </c>
      <c r="I194" s="326">
        <v>310450263.81607598</v>
      </c>
      <c r="J194" s="326">
        <v>280816086</v>
      </c>
      <c r="K194" s="326">
        <v>217504004</v>
      </c>
      <c r="L194" s="327"/>
      <c r="M194" s="327"/>
      <c r="N194" s="327"/>
      <c r="O194" s="327"/>
    </row>
    <row r="195" spans="1:15" ht="14.5" x14ac:dyDescent="0.35">
      <c r="A195" s="122" t="s">
        <v>76</v>
      </c>
      <c r="B195" s="122" t="s">
        <v>63</v>
      </c>
      <c r="C195" s="122" t="s">
        <v>65</v>
      </c>
      <c r="D195" s="122" t="s">
        <v>63</v>
      </c>
      <c r="E195" s="140" t="s">
        <v>66</v>
      </c>
      <c r="F195" s="326">
        <v>35733910</v>
      </c>
      <c r="G195" s="326">
        <v>32786701</v>
      </c>
      <c r="H195" s="326">
        <v>31590192</v>
      </c>
      <c r="I195" s="326">
        <v>31028216</v>
      </c>
      <c r="J195" s="326">
        <v>29887124</v>
      </c>
      <c r="K195" s="326">
        <v>29676491</v>
      </c>
      <c r="L195" s="334">
        <v>29696585</v>
      </c>
      <c r="M195" s="334">
        <v>28089235</v>
      </c>
      <c r="N195" s="326">
        <v>30278099</v>
      </c>
      <c r="O195" s="326">
        <v>27658956</v>
      </c>
    </row>
    <row r="196" spans="1:15" ht="14.5" x14ac:dyDescent="0.35">
      <c r="A196" s="122" t="s">
        <v>77</v>
      </c>
      <c r="B196" s="122" t="s">
        <v>63</v>
      </c>
      <c r="C196" s="122" t="s">
        <v>65</v>
      </c>
      <c r="D196" s="122" t="s">
        <v>63</v>
      </c>
      <c r="E196" s="140" t="s">
        <v>66</v>
      </c>
      <c r="F196" s="326">
        <v>331471208</v>
      </c>
      <c r="G196" s="326">
        <v>278099670</v>
      </c>
      <c r="H196" s="326">
        <v>312218949</v>
      </c>
      <c r="I196" s="326">
        <v>302908649.33000004</v>
      </c>
      <c r="J196" s="326">
        <v>292342942</v>
      </c>
      <c r="K196" s="326">
        <v>263573257</v>
      </c>
      <c r="L196" s="334">
        <v>355431348.5</v>
      </c>
      <c r="M196" s="334">
        <v>354925689</v>
      </c>
      <c r="N196" s="326">
        <v>383656705</v>
      </c>
      <c r="O196" s="326">
        <v>239793078</v>
      </c>
    </row>
    <row r="197" spans="1:15" ht="14.5" x14ac:dyDescent="0.35">
      <c r="A197" s="122" t="s">
        <v>78</v>
      </c>
      <c r="B197" s="122" t="s">
        <v>63</v>
      </c>
      <c r="C197" s="122" t="s">
        <v>65</v>
      </c>
      <c r="D197" s="122" t="s">
        <v>63</v>
      </c>
      <c r="E197" s="140" t="s">
        <v>66</v>
      </c>
      <c r="F197" s="326">
        <v>109386237</v>
      </c>
      <c r="G197" s="326">
        <v>104958790</v>
      </c>
      <c r="H197" s="326">
        <v>105210396</v>
      </c>
      <c r="I197" s="326">
        <v>55669500</v>
      </c>
      <c r="J197" s="327"/>
      <c r="K197" s="327"/>
      <c r="L197" s="327"/>
      <c r="M197" s="327"/>
      <c r="N197" s="327"/>
      <c r="O197" s="327"/>
    </row>
    <row r="198" spans="1:15" ht="14.5" x14ac:dyDescent="0.35">
      <c r="A198" s="122" t="s">
        <v>80</v>
      </c>
      <c r="B198" s="122" t="s">
        <v>63</v>
      </c>
      <c r="C198" s="122" t="s">
        <v>81</v>
      </c>
      <c r="D198" s="122" t="s">
        <v>63</v>
      </c>
      <c r="E198" s="140" t="s">
        <v>66</v>
      </c>
      <c r="F198" s="326">
        <v>36765170.420000002</v>
      </c>
      <c r="G198" s="326">
        <v>38791238.068854049</v>
      </c>
      <c r="H198" s="326">
        <v>49622037</v>
      </c>
      <c r="I198" s="326">
        <v>47079795.484946162</v>
      </c>
      <c r="J198" s="326">
        <v>41116686.045262083</v>
      </c>
      <c r="K198" s="326">
        <v>40196380.117644161</v>
      </c>
      <c r="L198" s="334">
        <v>86161010.269818336</v>
      </c>
      <c r="M198" s="334">
        <v>87186038</v>
      </c>
      <c r="N198" s="326">
        <v>28398799.526479211</v>
      </c>
      <c r="O198" s="326">
        <v>29504608.662918732</v>
      </c>
    </row>
    <row r="199" spans="1:15" ht="14.5" x14ac:dyDescent="0.35">
      <c r="A199" s="122" t="s">
        <v>82</v>
      </c>
      <c r="B199" s="122" t="s">
        <v>63</v>
      </c>
      <c r="C199" s="122" t="s">
        <v>83</v>
      </c>
      <c r="D199" s="122" t="s">
        <v>63</v>
      </c>
      <c r="E199" s="140" t="s">
        <v>66</v>
      </c>
      <c r="F199" s="326">
        <v>3347051</v>
      </c>
      <c r="G199" s="326">
        <v>3346024</v>
      </c>
      <c r="H199" s="326">
        <v>5379134</v>
      </c>
      <c r="I199" s="326">
        <v>3512548.9200000004</v>
      </c>
      <c r="J199" s="326">
        <v>3512548.9200000004</v>
      </c>
      <c r="K199" s="326">
        <v>4460706</v>
      </c>
      <c r="L199" s="334">
        <v>5151060.6839159997</v>
      </c>
      <c r="M199" s="334">
        <v>4227324</v>
      </c>
      <c r="N199" s="326">
        <v>3113356</v>
      </c>
      <c r="O199" s="326">
        <v>3555772</v>
      </c>
    </row>
    <row r="200" spans="1:15" ht="14.5" x14ac:dyDescent="0.35">
      <c r="A200" s="122" t="s">
        <v>84</v>
      </c>
      <c r="B200" s="122" t="s">
        <v>63</v>
      </c>
      <c r="C200" s="122" t="s">
        <v>83</v>
      </c>
      <c r="D200" s="122" t="s">
        <v>63</v>
      </c>
      <c r="E200" s="140" t="s">
        <v>66</v>
      </c>
      <c r="F200" s="326">
        <v>605200</v>
      </c>
      <c r="G200" s="326">
        <v>603158</v>
      </c>
      <c r="H200" s="327"/>
      <c r="I200" s="327"/>
      <c r="J200" s="327"/>
      <c r="K200" s="327"/>
      <c r="L200" s="327"/>
      <c r="M200" s="327"/>
      <c r="N200" s="327"/>
      <c r="O200" s="327"/>
    </row>
    <row r="201" spans="1:15" ht="14.5" x14ac:dyDescent="0.35">
      <c r="A201" s="124" t="s">
        <v>86</v>
      </c>
      <c r="B201" s="66"/>
      <c r="C201" s="66"/>
      <c r="D201" s="66"/>
      <c r="E201" s="66"/>
      <c r="F201" s="134"/>
      <c r="G201" s="134"/>
      <c r="H201" s="134"/>
      <c r="I201" s="134"/>
      <c r="J201" s="134"/>
      <c r="K201" s="134"/>
      <c r="L201" s="335"/>
      <c r="M201" s="335"/>
      <c r="N201" s="435"/>
      <c r="O201" s="358"/>
    </row>
    <row r="202" spans="1:15" ht="14.5" x14ac:dyDescent="0.35">
      <c r="A202" s="122" t="s">
        <v>87</v>
      </c>
      <c r="B202" s="122" t="s">
        <v>86</v>
      </c>
      <c r="C202" s="122" t="s">
        <v>65</v>
      </c>
      <c r="D202" s="122" t="s">
        <v>86</v>
      </c>
      <c r="E202" s="140" t="s">
        <v>66</v>
      </c>
      <c r="F202" s="326">
        <v>634889368.95007503</v>
      </c>
      <c r="G202" s="326">
        <v>608447170</v>
      </c>
      <c r="H202" s="326">
        <v>603731376</v>
      </c>
      <c r="I202" s="326">
        <v>577048659.64259994</v>
      </c>
      <c r="J202" s="326">
        <v>589822789.04999995</v>
      </c>
      <c r="K202" s="326">
        <v>599325060</v>
      </c>
      <c r="L202" s="334">
        <v>620935326.70124745</v>
      </c>
      <c r="M202" s="334">
        <v>583309678</v>
      </c>
      <c r="N202" s="326">
        <v>547500471.29999995</v>
      </c>
      <c r="O202" s="326">
        <v>512974113</v>
      </c>
    </row>
    <row r="203" spans="1:15" ht="14.5" x14ac:dyDescent="0.35">
      <c r="A203" s="122" t="s">
        <v>88</v>
      </c>
      <c r="B203" s="122" t="s">
        <v>86</v>
      </c>
      <c r="C203" s="122" t="s">
        <v>65</v>
      </c>
      <c r="D203" s="122" t="s">
        <v>86</v>
      </c>
      <c r="E203" s="140" t="s">
        <v>66</v>
      </c>
      <c r="F203" s="326">
        <v>0</v>
      </c>
      <c r="G203" s="326">
        <v>0</v>
      </c>
      <c r="H203" s="326">
        <v>0</v>
      </c>
      <c r="I203" s="327"/>
      <c r="J203" s="327"/>
      <c r="K203" s="327"/>
      <c r="L203" s="327"/>
      <c r="M203" s="327"/>
      <c r="N203" s="327"/>
      <c r="O203" s="327"/>
    </row>
    <row r="204" spans="1:15" ht="14.5" x14ac:dyDescent="0.35">
      <c r="A204" s="122" t="s">
        <v>90</v>
      </c>
      <c r="B204" s="122" t="s">
        <v>86</v>
      </c>
      <c r="C204" s="122" t="s">
        <v>65</v>
      </c>
      <c r="D204" s="122" t="s">
        <v>86</v>
      </c>
      <c r="E204" s="140" t="s">
        <v>66</v>
      </c>
      <c r="F204" s="326">
        <v>421931790.1837129</v>
      </c>
      <c r="G204" s="327"/>
      <c r="H204" s="327"/>
      <c r="I204" s="327"/>
      <c r="J204" s="327"/>
      <c r="K204" s="327"/>
      <c r="L204" s="327"/>
      <c r="M204" s="327"/>
      <c r="N204" s="327"/>
      <c r="O204" s="327"/>
    </row>
    <row r="205" spans="1:15" ht="14.5" x14ac:dyDescent="0.35">
      <c r="A205" s="122" t="s">
        <v>92</v>
      </c>
      <c r="B205" s="122" t="s">
        <v>86</v>
      </c>
      <c r="C205" s="122" t="s">
        <v>65</v>
      </c>
      <c r="D205" s="122" t="s">
        <v>86</v>
      </c>
      <c r="E205" s="140" t="s">
        <v>66</v>
      </c>
      <c r="F205" s="326">
        <v>552603860.40397489</v>
      </c>
      <c r="G205" s="326">
        <v>536000147</v>
      </c>
      <c r="H205" s="326">
        <v>494713719.1849879</v>
      </c>
      <c r="I205" s="326">
        <v>481536380.40652388</v>
      </c>
      <c r="J205" s="326">
        <v>489793888.80000001</v>
      </c>
      <c r="K205" s="326">
        <v>488931309</v>
      </c>
      <c r="L205" s="334">
        <v>475643256.09999996</v>
      </c>
      <c r="M205" s="334">
        <v>521133726</v>
      </c>
      <c r="N205" s="326">
        <v>441901385</v>
      </c>
      <c r="O205" s="326">
        <v>523414629</v>
      </c>
    </row>
    <row r="206" spans="1:15" ht="14.5" x14ac:dyDescent="0.35">
      <c r="A206" s="122" t="s">
        <v>93</v>
      </c>
      <c r="B206" s="122" t="s">
        <v>86</v>
      </c>
      <c r="C206" s="122" t="s">
        <v>65</v>
      </c>
      <c r="D206" s="122" t="s">
        <v>86</v>
      </c>
      <c r="E206" s="140" t="s">
        <v>66</v>
      </c>
      <c r="F206" s="326">
        <v>1359151129.6987956</v>
      </c>
      <c r="G206" s="326">
        <v>1062679050</v>
      </c>
      <c r="H206" s="326">
        <v>714246669</v>
      </c>
      <c r="I206" s="326">
        <v>660700033</v>
      </c>
      <c r="J206" s="326">
        <v>735855798</v>
      </c>
      <c r="K206" s="326">
        <v>686059631</v>
      </c>
      <c r="L206" s="334">
        <v>1673716012.48</v>
      </c>
      <c r="M206" s="334">
        <v>1842981411</v>
      </c>
      <c r="N206" s="326">
        <v>2190100664</v>
      </c>
      <c r="O206" s="326">
        <v>1883493674.1272187</v>
      </c>
    </row>
    <row r="207" spans="1:15" ht="14.5" x14ac:dyDescent="0.35">
      <c r="A207" s="122" t="s">
        <v>94</v>
      </c>
      <c r="B207" s="122" t="s">
        <v>86</v>
      </c>
      <c r="C207" s="122" t="s">
        <v>65</v>
      </c>
      <c r="D207" s="122" t="s">
        <v>86</v>
      </c>
      <c r="E207" s="140" t="s">
        <v>66</v>
      </c>
      <c r="F207" s="326">
        <v>468918985.04855001</v>
      </c>
      <c r="G207" s="326">
        <v>466435381</v>
      </c>
      <c r="H207" s="326">
        <v>470790876.16017121</v>
      </c>
      <c r="I207" s="326">
        <v>413621591.09760571</v>
      </c>
      <c r="J207" s="326">
        <v>206429959.77759999</v>
      </c>
      <c r="K207" s="326">
        <v>0</v>
      </c>
      <c r="L207" s="327"/>
      <c r="M207" s="327"/>
      <c r="N207" s="327"/>
      <c r="O207" s="327"/>
    </row>
    <row r="208" spans="1:15" ht="14.5" x14ac:dyDescent="0.35">
      <c r="A208" s="122" t="s">
        <v>96</v>
      </c>
      <c r="B208" s="122" t="s">
        <v>86</v>
      </c>
      <c r="C208" s="122" t="s">
        <v>65</v>
      </c>
      <c r="D208" s="122" t="s">
        <v>86</v>
      </c>
      <c r="E208" s="140" t="s">
        <v>66</v>
      </c>
      <c r="F208" s="326">
        <v>5733566.8235999998</v>
      </c>
      <c r="G208" s="326">
        <v>7972108</v>
      </c>
      <c r="H208" s="326">
        <v>15905436</v>
      </c>
      <c r="I208" s="326">
        <v>23325005.550000001</v>
      </c>
      <c r="J208" s="326">
        <v>28427154.350000001</v>
      </c>
      <c r="K208" s="326">
        <v>28516495</v>
      </c>
      <c r="L208" s="334">
        <v>30470162.155797102</v>
      </c>
      <c r="M208" s="334">
        <v>28576553</v>
      </c>
      <c r="N208" s="326">
        <v>27386819.092</v>
      </c>
      <c r="O208" s="326">
        <v>9736115</v>
      </c>
    </row>
    <row r="209" spans="1:15" ht="14.5" x14ac:dyDescent="0.35">
      <c r="A209" s="122" t="s">
        <v>97</v>
      </c>
      <c r="B209" s="122" t="s">
        <v>86</v>
      </c>
      <c r="C209" s="122" t="s">
        <v>65</v>
      </c>
      <c r="D209" s="122" t="s">
        <v>86</v>
      </c>
      <c r="E209" s="140" t="s">
        <v>66</v>
      </c>
      <c r="F209" s="326">
        <v>56384302.752000004</v>
      </c>
      <c r="G209" s="326">
        <v>64602822</v>
      </c>
      <c r="H209" s="326">
        <v>63303320</v>
      </c>
      <c r="I209" s="326">
        <v>59400885.199999996</v>
      </c>
      <c r="J209" s="326">
        <v>52633950</v>
      </c>
      <c r="K209" s="326">
        <v>57804505</v>
      </c>
      <c r="L209" s="334">
        <v>57989007.710000001</v>
      </c>
      <c r="M209" s="334">
        <v>50059049</v>
      </c>
      <c r="N209" s="326">
        <v>42759935</v>
      </c>
      <c r="O209" s="326">
        <v>12256128</v>
      </c>
    </row>
    <row r="210" spans="1:15" ht="14.5" x14ac:dyDescent="0.35">
      <c r="A210" s="122" t="s">
        <v>99</v>
      </c>
      <c r="B210" s="122" t="s">
        <v>86</v>
      </c>
      <c r="C210" s="122" t="s">
        <v>65</v>
      </c>
      <c r="D210" s="122" t="s">
        <v>86</v>
      </c>
      <c r="E210" s="140" t="s">
        <v>66</v>
      </c>
      <c r="F210" s="326">
        <v>755533021.70971179</v>
      </c>
      <c r="G210" s="326">
        <v>761089263</v>
      </c>
      <c r="H210" s="326">
        <v>754292431</v>
      </c>
      <c r="I210" s="326">
        <v>687044560.21041524</v>
      </c>
      <c r="J210" s="326">
        <v>632688163.20000005</v>
      </c>
      <c r="K210" s="326">
        <v>616645042</v>
      </c>
      <c r="L210" s="334">
        <v>648048276</v>
      </c>
      <c r="M210" s="334">
        <v>576050069</v>
      </c>
      <c r="N210" s="326">
        <v>593982160</v>
      </c>
      <c r="O210" s="326">
        <v>596576566</v>
      </c>
    </row>
    <row r="211" spans="1:15" ht="14.5" x14ac:dyDescent="0.35">
      <c r="A211" s="122" t="s">
        <v>100</v>
      </c>
      <c r="B211" s="122" t="s">
        <v>86</v>
      </c>
      <c r="C211" s="122" t="s">
        <v>65</v>
      </c>
      <c r="D211" s="122" t="s">
        <v>86</v>
      </c>
      <c r="E211" s="140" t="s">
        <v>66</v>
      </c>
      <c r="F211" s="326">
        <v>402235808.75498003</v>
      </c>
      <c r="G211" s="326">
        <v>499172072</v>
      </c>
      <c r="H211" s="326">
        <v>511434670.13217723</v>
      </c>
      <c r="I211" s="326">
        <v>499926871.16000003</v>
      </c>
      <c r="J211" s="326">
        <v>474449722.15000004</v>
      </c>
      <c r="K211" s="326">
        <v>504870530</v>
      </c>
      <c r="L211" s="334">
        <v>515273284.21445096</v>
      </c>
      <c r="M211" s="334">
        <v>525163977</v>
      </c>
      <c r="N211" s="326">
        <v>512854605</v>
      </c>
      <c r="O211" s="326">
        <v>529292113</v>
      </c>
    </row>
    <row r="212" spans="1:15" ht="14.5" x14ac:dyDescent="0.35">
      <c r="A212" s="122" t="s">
        <v>101</v>
      </c>
      <c r="B212" s="122" t="s">
        <v>86</v>
      </c>
      <c r="C212" s="122" t="s">
        <v>65</v>
      </c>
      <c r="D212" s="122" t="s">
        <v>86</v>
      </c>
      <c r="E212" s="140" t="s">
        <v>66</v>
      </c>
      <c r="F212" s="326">
        <v>743097558.88064682</v>
      </c>
      <c r="G212" s="326">
        <v>683708781</v>
      </c>
      <c r="H212" s="326">
        <v>639781251</v>
      </c>
      <c r="I212" s="326">
        <v>668035393.06540346</v>
      </c>
      <c r="J212" s="326">
        <v>633629389.29999995</v>
      </c>
      <c r="K212" s="326">
        <v>624608329</v>
      </c>
      <c r="L212" s="334">
        <v>581305727</v>
      </c>
      <c r="M212" s="334">
        <v>615307786</v>
      </c>
      <c r="N212" s="326">
        <v>617566783</v>
      </c>
      <c r="O212" s="326">
        <v>608769986</v>
      </c>
    </row>
    <row r="213" spans="1:15" ht="14.5" x14ac:dyDescent="0.35">
      <c r="A213" s="122" t="s">
        <v>102</v>
      </c>
      <c r="B213" s="122" t="s">
        <v>86</v>
      </c>
      <c r="C213" s="122" t="s">
        <v>103</v>
      </c>
      <c r="D213" s="122" t="s">
        <v>86</v>
      </c>
      <c r="E213" s="140" t="s">
        <v>66</v>
      </c>
      <c r="F213" s="326">
        <v>4167471.2</v>
      </c>
      <c r="G213" s="326">
        <v>8476925</v>
      </c>
      <c r="H213" s="326">
        <v>9516556</v>
      </c>
      <c r="I213" s="326">
        <v>10647060</v>
      </c>
      <c r="J213" s="326">
        <v>8916860</v>
      </c>
      <c r="K213" s="326">
        <v>8980000</v>
      </c>
      <c r="L213" s="334">
        <v>9150535</v>
      </c>
      <c r="M213" s="334">
        <v>8018472</v>
      </c>
      <c r="N213" s="326">
        <v>5381754.4231000002</v>
      </c>
      <c r="O213" s="326">
        <v>10019998.122600002</v>
      </c>
    </row>
    <row r="214" spans="1:15" ht="14.5" x14ac:dyDescent="0.35">
      <c r="A214" s="122" t="s">
        <v>104</v>
      </c>
      <c r="B214" s="122" t="s">
        <v>86</v>
      </c>
      <c r="C214" s="122" t="s">
        <v>105</v>
      </c>
      <c r="D214" s="122" t="s">
        <v>86</v>
      </c>
      <c r="E214" s="140" t="s">
        <v>66</v>
      </c>
      <c r="F214" s="326">
        <v>286327027.05337369</v>
      </c>
      <c r="G214" s="326">
        <v>278944918</v>
      </c>
      <c r="H214" s="326">
        <v>265780207</v>
      </c>
      <c r="I214" s="326">
        <v>304054465.47373462</v>
      </c>
      <c r="J214" s="326">
        <v>315568381.14038682</v>
      </c>
      <c r="K214" s="326">
        <v>314550849.48079056</v>
      </c>
      <c r="L214" s="334">
        <v>350060468</v>
      </c>
      <c r="M214" s="334">
        <v>390473777</v>
      </c>
      <c r="N214" s="326">
        <v>130885709.6345782</v>
      </c>
      <c r="O214" s="326">
        <v>122732230.0082068</v>
      </c>
    </row>
    <row r="215" spans="1:15" ht="14.5" x14ac:dyDescent="0.35">
      <c r="A215" s="122" t="s">
        <v>106</v>
      </c>
      <c r="B215" s="122" t="s">
        <v>86</v>
      </c>
      <c r="C215" s="122" t="s">
        <v>81</v>
      </c>
      <c r="D215" s="122" t="s">
        <v>86</v>
      </c>
      <c r="E215" s="140" t="s">
        <v>66</v>
      </c>
      <c r="F215" s="327"/>
      <c r="G215" s="327"/>
      <c r="H215" s="327"/>
      <c r="I215" s="327"/>
      <c r="J215" s="327"/>
      <c r="K215" s="327"/>
      <c r="L215" s="327"/>
      <c r="M215" s="334"/>
      <c r="N215" s="326">
        <v>3271741.06</v>
      </c>
      <c r="O215" s="326">
        <v>4030946.9535999997</v>
      </c>
    </row>
    <row r="216" spans="1:15" ht="14.5" x14ac:dyDescent="0.35">
      <c r="A216" s="122" t="s">
        <v>108</v>
      </c>
      <c r="B216" s="122" t="s">
        <v>86</v>
      </c>
      <c r="C216" s="122" t="s">
        <v>109</v>
      </c>
      <c r="D216" s="122" t="s">
        <v>86</v>
      </c>
      <c r="E216" s="140" t="s">
        <v>66</v>
      </c>
      <c r="F216" s="326">
        <v>1155316916.6240001</v>
      </c>
      <c r="G216" s="326">
        <v>1167872739</v>
      </c>
      <c r="H216" s="326">
        <v>1058093662</v>
      </c>
      <c r="I216" s="326">
        <v>836620239.83333337</v>
      </c>
      <c r="J216" s="326">
        <v>1013821811.15</v>
      </c>
      <c r="K216" s="326">
        <v>1005551095</v>
      </c>
      <c r="L216" s="334">
        <v>1022848875</v>
      </c>
      <c r="M216" s="334">
        <v>1025585818</v>
      </c>
      <c r="N216" s="326">
        <v>768940424.39460003</v>
      </c>
      <c r="O216" s="326">
        <v>698256987.30260003</v>
      </c>
    </row>
    <row r="217" spans="1:15" ht="14.5" x14ac:dyDescent="0.35">
      <c r="A217" s="122" t="s">
        <v>110</v>
      </c>
      <c r="B217" s="122" t="s">
        <v>86</v>
      </c>
      <c r="C217" s="122" t="s">
        <v>111</v>
      </c>
      <c r="D217" s="122" t="s">
        <v>86</v>
      </c>
      <c r="E217" s="140" t="s">
        <v>66</v>
      </c>
      <c r="F217" s="326">
        <v>12642103.0144</v>
      </c>
      <c r="G217" s="326">
        <v>11489849</v>
      </c>
      <c r="H217" s="326">
        <v>14601553</v>
      </c>
      <c r="I217" s="326">
        <v>13739898</v>
      </c>
      <c r="J217" s="326">
        <v>12161208.489600001</v>
      </c>
      <c r="K217" s="326">
        <v>12459449</v>
      </c>
      <c r="L217" s="334">
        <v>14641223.123</v>
      </c>
      <c r="M217" s="334">
        <v>12646805</v>
      </c>
      <c r="N217" s="326">
        <v>12386083.699999999</v>
      </c>
      <c r="O217" s="326">
        <v>13712364</v>
      </c>
    </row>
    <row r="218" spans="1:15" ht="14.5" x14ac:dyDescent="0.35">
      <c r="A218" s="122" t="s">
        <v>112</v>
      </c>
      <c r="B218" s="122" t="s">
        <v>86</v>
      </c>
      <c r="C218" s="122" t="s">
        <v>113</v>
      </c>
      <c r="D218" s="122" t="s">
        <v>86</v>
      </c>
      <c r="E218" s="140" t="s">
        <v>66</v>
      </c>
      <c r="F218" s="326">
        <v>1006375427.0746561</v>
      </c>
      <c r="G218" s="326">
        <v>1095798348</v>
      </c>
      <c r="H218" s="326">
        <v>1161493657</v>
      </c>
      <c r="I218" s="326">
        <v>1164981843</v>
      </c>
      <c r="J218" s="326">
        <v>1039819002</v>
      </c>
      <c r="K218" s="326">
        <v>1110201897</v>
      </c>
      <c r="L218" s="334">
        <v>2138692080</v>
      </c>
      <c r="M218" s="334">
        <v>1979460435</v>
      </c>
      <c r="N218" s="326">
        <v>1848465858.954</v>
      </c>
      <c r="O218" s="326">
        <v>1687396481.5684583</v>
      </c>
    </row>
    <row r="219" spans="1:15" ht="14.5" x14ac:dyDescent="0.35">
      <c r="A219" s="123" t="s">
        <v>114</v>
      </c>
      <c r="B219" s="122" t="s">
        <v>86</v>
      </c>
      <c r="C219" s="122" t="s">
        <v>83</v>
      </c>
      <c r="D219" s="122" t="s">
        <v>86</v>
      </c>
      <c r="E219" s="122" t="s">
        <v>66</v>
      </c>
      <c r="F219" s="327"/>
      <c r="G219" s="327"/>
      <c r="H219" s="327"/>
      <c r="I219" s="327"/>
      <c r="J219" s="327"/>
      <c r="K219" s="327"/>
      <c r="L219" s="338"/>
      <c r="M219" s="338"/>
      <c r="N219" s="326">
        <v>42390056</v>
      </c>
      <c r="O219" s="326">
        <v>50997913</v>
      </c>
    </row>
    <row r="220" spans="1:15" ht="14.5" x14ac:dyDescent="0.35">
      <c r="A220" s="123" t="s">
        <v>116</v>
      </c>
      <c r="B220" s="122" t="s">
        <v>86</v>
      </c>
      <c r="C220" s="122" t="s">
        <v>117</v>
      </c>
      <c r="D220" s="122" t="s">
        <v>86</v>
      </c>
      <c r="E220" s="140" t="s">
        <v>66</v>
      </c>
      <c r="F220" s="327"/>
      <c r="G220" s="327"/>
      <c r="H220" s="322"/>
      <c r="I220" s="322"/>
      <c r="J220" s="322"/>
      <c r="K220" s="322"/>
      <c r="L220" s="334">
        <v>0</v>
      </c>
      <c r="M220" s="334">
        <v>70522190</v>
      </c>
      <c r="N220" s="326">
        <v>55873363.680000007</v>
      </c>
      <c r="O220" s="326">
        <v>45801199.440000005</v>
      </c>
    </row>
    <row r="221" spans="1:15" ht="14.5" x14ac:dyDescent="0.35">
      <c r="A221" s="123" t="s">
        <v>119</v>
      </c>
      <c r="B221" s="122" t="s">
        <v>86</v>
      </c>
      <c r="C221" s="122" t="s">
        <v>117</v>
      </c>
      <c r="D221" s="122" t="s">
        <v>86</v>
      </c>
      <c r="E221" s="140" t="s">
        <v>66</v>
      </c>
      <c r="F221" s="327"/>
      <c r="G221" s="327"/>
      <c r="H221" s="327"/>
      <c r="I221" s="327"/>
      <c r="J221" s="327"/>
      <c r="K221" s="327"/>
      <c r="L221" s="334">
        <v>115611762.38</v>
      </c>
      <c r="M221" s="334">
        <v>37943123</v>
      </c>
      <c r="N221" s="326">
        <v>0</v>
      </c>
      <c r="O221" s="326">
        <v>0</v>
      </c>
    </row>
    <row r="222" spans="1:15" ht="14.5" x14ac:dyDescent="0.35">
      <c r="A222" s="123" t="s">
        <v>120</v>
      </c>
      <c r="B222" s="122" t="s">
        <v>86</v>
      </c>
      <c r="C222" s="122" t="s">
        <v>121</v>
      </c>
      <c r="D222" s="122" t="s">
        <v>86</v>
      </c>
      <c r="E222" s="140" t="s">
        <v>66</v>
      </c>
      <c r="F222" s="327"/>
      <c r="G222" s="327"/>
      <c r="H222" s="326">
        <v>181904322</v>
      </c>
      <c r="I222" s="326">
        <v>144777860</v>
      </c>
      <c r="J222" s="326">
        <v>128975254.78399999</v>
      </c>
      <c r="K222" s="326">
        <v>126421419</v>
      </c>
      <c r="L222" s="334">
        <v>218482880</v>
      </c>
      <c r="M222" s="334">
        <v>222101850</v>
      </c>
      <c r="N222" s="326">
        <v>176564664.28889999</v>
      </c>
      <c r="O222" s="326">
        <v>148088291.05493155</v>
      </c>
    </row>
    <row r="223" spans="1:15" ht="14.5" x14ac:dyDescent="0.35">
      <c r="A223" s="124" t="s">
        <v>123</v>
      </c>
      <c r="B223" s="66"/>
      <c r="C223" s="66"/>
      <c r="D223" s="66"/>
      <c r="E223" s="66"/>
      <c r="F223" s="134"/>
      <c r="G223" s="134"/>
      <c r="H223" s="134"/>
      <c r="I223" s="134"/>
      <c r="J223" s="134"/>
      <c r="K223" s="134"/>
      <c r="L223" s="333"/>
      <c r="M223" s="333"/>
      <c r="N223" s="436"/>
      <c r="O223" s="358"/>
    </row>
    <row r="224" spans="1:15" ht="14.5" x14ac:dyDescent="0.35">
      <c r="A224" s="119" t="s">
        <v>124</v>
      </c>
      <c r="B224" s="129"/>
      <c r="C224" s="129"/>
      <c r="D224" s="129"/>
      <c r="E224" s="129"/>
      <c r="F224" s="127"/>
      <c r="G224" s="127"/>
      <c r="H224" s="127"/>
      <c r="I224" s="127"/>
      <c r="J224" s="127"/>
      <c r="K224" s="127"/>
      <c r="L224" s="336"/>
      <c r="M224" s="336"/>
      <c r="N224" s="437"/>
      <c r="O224" s="359"/>
    </row>
    <row r="225" spans="1:15" ht="14.5" x14ac:dyDescent="0.35">
      <c r="A225" s="122" t="s">
        <v>125</v>
      </c>
      <c r="B225" s="122" t="s">
        <v>126</v>
      </c>
      <c r="C225" s="122" t="s">
        <v>65</v>
      </c>
      <c r="D225" s="122" t="s">
        <v>127</v>
      </c>
      <c r="E225" s="140" t="s">
        <v>123</v>
      </c>
      <c r="F225" s="326">
        <v>77886697.797964796</v>
      </c>
      <c r="G225" s="326">
        <v>70939515.75399439</v>
      </c>
      <c r="H225" s="326">
        <v>71138488.3465859</v>
      </c>
      <c r="I225" s="326">
        <v>62075650.078336388</v>
      </c>
      <c r="J225" s="326">
        <v>67726370</v>
      </c>
      <c r="K225" s="326">
        <v>67125409</v>
      </c>
      <c r="L225" s="334">
        <v>109065280</v>
      </c>
      <c r="M225" s="334">
        <v>110785474</v>
      </c>
      <c r="N225" s="326">
        <v>96414397</v>
      </c>
      <c r="O225" s="326">
        <v>59340328</v>
      </c>
    </row>
    <row r="226" spans="1:15" ht="14.5" x14ac:dyDescent="0.35">
      <c r="A226" s="123" t="s">
        <v>128</v>
      </c>
      <c r="B226" s="122" t="s">
        <v>126</v>
      </c>
      <c r="C226" s="122" t="s">
        <v>65</v>
      </c>
      <c r="D226" s="122" t="s">
        <v>127</v>
      </c>
      <c r="E226" s="140" t="s">
        <v>123</v>
      </c>
      <c r="F226" s="327"/>
      <c r="G226" s="327"/>
      <c r="H226" s="327"/>
      <c r="I226" s="327"/>
      <c r="J226" s="326">
        <v>38147</v>
      </c>
      <c r="K226" s="326">
        <v>37074</v>
      </c>
      <c r="L226" s="334">
        <v>81659</v>
      </c>
      <c r="M226" s="334">
        <v>114589</v>
      </c>
      <c r="N226" s="326">
        <v>149857</v>
      </c>
      <c r="O226" s="326">
        <v>178885</v>
      </c>
    </row>
    <row r="227" spans="1:15" ht="14.5" x14ac:dyDescent="0.35">
      <c r="A227" s="123" t="s">
        <v>130</v>
      </c>
      <c r="B227" s="122" t="s">
        <v>131</v>
      </c>
      <c r="C227" s="122" t="s">
        <v>65</v>
      </c>
      <c r="D227" s="122" t="s">
        <v>127</v>
      </c>
      <c r="E227" s="140" t="s">
        <v>123</v>
      </c>
      <c r="F227" s="327"/>
      <c r="G227" s="327"/>
      <c r="H227" s="327"/>
      <c r="I227" s="326">
        <v>222534.24600000001</v>
      </c>
      <c r="J227" s="326">
        <v>138420.85399999999</v>
      </c>
      <c r="K227" s="326">
        <v>165625</v>
      </c>
      <c r="L227" s="334">
        <v>71707</v>
      </c>
      <c r="M227" s="334">
        <v>89974</v>
      </c>
      <c r="N227" s="326">
        <v>32155</v>
      </c>
      <c r="O227" s="326">
        <v>19416</v>
      </c>
    </row>
    <row r="228" spans="1:15" ht="14.5" x14ac:dyDescent="0.35">
      <c r="A228" s="123" t="s">
        <v>133</v>
      </c>
      <c r="B228" s="122" t="s">
        <v>131</v>
      </c>
      <c r="C228" s="122" t="s">
        <v>65</v>
      </c>
      <c r="D228" s="122" t="s">
        <v>127</v>
      </c>
      <c r="E228" s="140" t="s">
        <v>123</v>
      </c>
      <c r="F228" s="327"/>
      <c r="G228" s="327"/>
      <c r="H228" s="327"/>
      <c r="I228" s="326">
        <v>732900</v>
      </c>
      <c r="J228" s="326">
        <v>643039.38</v>
      </c>
      <c r="K228" s="326">
        <v>802290</v>
      </c>
      <c r="L228" s="334">
        <v>779331.46</v>
      </c>
      <c r="M228" s="334">
        <v>843916</v>
      </c>
      <c r="N228" s="326">
        <v>1123751</v>
      </c>
      <c r="O228" s="326">
        <v>1118921</v>
      </c>
    </row>
    <row r="229" spans="1:15" ht="14.5" x14ac:dyDescent="0.35">
      <c r="A229" s="122" t="s">
        <v>134</v>
      </c>
      <c r="B229" s="122" t="s">
        <v>131</v>
      </c>
      <c r="C229" s="122" t="s">
        <v>65</v>
      </c>
      <c r="D229" s="122" t="s">
        <v>127</v>
      </c>
      <c r="E229" s="140" t="s">
        <v>123</v>
      </c>
      <c r="F229" s="326">
        <v>107484852</v>
      </c>
      <c r="G229" s="326">
        <v>102163687.48</v>
      </c>
      <c r="H229" s="326">
        <v>101627001.4055001</v>
      </c>
      <c r="I229" s="326">
        <v>89386185.228999898</v>
      </c>
      <c r="J229" s="326">
        <v>72655696</v>
      </c>
      <c r="K229" s="326">
        <v>83217162</v>
      </c>
      <c r="L229" s="334">
        <v>88645261</v>
      </c>
      <c r="M229" s="334">
        <v>89869816</v>
      </c>
      <c r="N229" s="326">
        <v>93860548</v>
      </c>
      <c r="O229" s="326">
        <v>100818199</v>
      </c>
    </row>
    <row r="230" spans="1:15" ht="14.5" x14ac:dyDescent="0.35">
      <c r="A230" s="122" t="s">
        <v>135</v>
      </c>
      <c r="B230" s="122" t="s">
        <v>136</v>
      </c>
      <c r="C230" s="122" t="s">
        <v>65</v>
      </c>
      <c r="D230" s="122" t="s">
        <v>127</v>
      </c>
      <c r="E230" s="140" t="s">
        <v>123</v>
      </c>
      <c r="F230" s="326">
        <v>43916599.171999998</v>
      </c>
      <c r="G230" s="326">
        <v>43940164.991999999</v>
      </c>
      <c r="H230" s="326">
        <v>43239629.32</v>
      </c>
      <c r="I230" s="326">
        <v>36835463.705600001</v>
      </c>
      <c r="J230" s="326">
        <v>35709364.950000003</v>
      </c>
      <c r="K230" s="326">
        <v>35703465</v>
      </c>
      <c r="L230" s="334">
        <v>35355984.192000002</v>
      </c>
      <c r="M230" s="334">
        <v>33684935</v>
      </c>
      <c r="N230" s="326">
        <v>40612125</v>
      </c>
      <c r="O230" s="326">
        <v>37163102</v>
      </c>
    </row>
    <row r="231" spans="1:15" ht="14.5" x14ac:dyDescent="0.35">
      <c r="A231" s="123" t="s">
        <v>137</v>
      </c>
      <c r="B231" s="122" t="s">
        <v>136</v>
      </c>
      <c r="C231" s="122" t="s">
        <v>65</v>
      </c>
      <c r="D231" s="122" t="s">
        <v>127</v>
      </c>
      <c r="E231" s="140" t="s">
        <v>123</v>
      </c>
      <c r="F231" s="327"/>
      <c r="G231" s="327"/>
      <c r="H231" s="327"/>
      <c r="I231" s="327"/>
      <c r="J231" s="326">
        <v>13643000</v>
      </c>
      <c r="K231" s="326">
        <v>14710000</v>
      </c>
      <c r="L231" s="334">
        <v>16318073.6</v>
      </c>
      <c r="M231" s="327"/>
      <c r="N231" s="327"/>
      <c r="O231" s="327"/>
    </row>
    <row r="232" spans="1:15" ht="14.5" x14ac:dyDescent="0.35">
      <c r="A232" s="122" t="s">
        <v>335</v>
      </c>
      <c r="B232" s="122" t="s">
        <v>136</v>
      </c>
      <c r="C232" s="122" t="s">
        <v>65</v>
      </c>
      <c r="D232" s="122" t="s">
        <v>127</v>
      </c>
      <c r="E232" s="140" t="s">
        <v>123</v>
      </c>
      <c r="F232" s="326">
        <v>146732728.5925</v>
      </c>
      <c r="G232" s="326">
        <v>137415095</v>
      </c>
      <c r="H232" s="326">
        <v>137967761.78550142</v>
      </c>
      <c r="I232" s="326">
        <v>132973098</v>
      </c>
      <c r="J232" s="326">
        <v>149626963</v>
      </c>
      <c r="K232" s="326">
        <v>142377036</v>
      </c>
      <c r="L232" s="334">
        <v>137209511</v>
      </c>
      <c r="M232" s="334">
        <v>133098347</v>
      </c>
      <c r="N232" s="326">
        <v>125336779</v>
      </c>
      <c r="O232" s="326">
        <v>112385840</v>
      </c>
    </row>
    <row r="233" spans="1:15" ht="14.5" x14ac:dyDescent="0.35">
      <c r="A233" s="122" t="s">
        <v>336</v>
      </c>
      <c r="B233" s="122" t="s">
        <v>141</v>
      </c>
      <c r="C233" s="122" t="s">
        <v>65</v>
      </c>
      <c r="D233" s="122" t="s">
        <v>127</v>
      </c>
      <c r="E233" s="140" t="s">
        <v>123</v>
      </c>
      <c r="F233" s="326">
        <v>107060564.10064317</v>
      </c>
      <c r="G233" s="326">
        <v>104276047.99906699</v>
      </c>
      <c r="H233" s="326">
        <v>111870657.97370984</v>
      </c>
      <c r="I233" s="326">
        <v>110725935</v>
      </c>
      <c r="J233" s="326">
        <v>107664795.36640002</v>
      </c>
      <c r="K233" s="326">
        <v>106320721</v>
      </c>
      <c r="L233" s="334">
        <v>102034943.74999999</v>
      </c>
      <c r="M233" s="334">
        <v>80953473</v>
      </c>
      <c r="N233" s="326">
        <v>74468371</v>
      </c>
      <c r="O233" s="326">
        <v>78760726</v>
      </c>
    </row>
    <row r="234" spans="1:15" ht="14.5" x14ac:dyDescent="0.35">
      <c r="A234" s="122" t="s">
        <v>337</v>
      </c>
      <c r="B234" s="122" t="s">
        <v>143</v>
      </c>
      <c r="C234" s="122" t="s">
        <v>65</v>
      </c>
      <c r="D234" s="122" t="s">
        <v>127</v>
      </c>
      <c r="E234" s="140" t="s">
        <v>123</v>
      </c>
      <c r="F234" s="326">
        <v>43205379</v>
      </c>
      <c r="G234" s="326">
        <v>43652205.996036381</v>
      </c>
      <c r="H234" s="326">
        <v>41578921.461818181</v>
      </c>
      <c r="I234" s="326">
        <v>34925560</v>
      </c>
      <c r="J234" s="326">
        <v>27089729.199999996</v>
      </c>
      <c r="K234" s="326">
        <v>30832361</v>
      </c>
      <c r="L234" s="334">
        <v>29413503.731131718</v>
      </c>
      <c r="M234" s="334">
        <v>30513096</v>
      </c>
      <c r="N234" s="326">
        <v>30178543</v>
      </c>
      <c r="O234" s="326">
        <v>28854707</v>
      </c>
    </row>
    <row r="235" spans="1:15" ht="14.5" x14ac:dyDescent="0.35">
      <c r="A235" s="122" t="s">
        <v>144</v>
      </c>
      <c r="B235" s="122" t="s">
        <v>145</v>
      </c>
      <c r="C235" s="122" t="s">
        <v>65</v>
      </c>
      <c r="D235" s="122" t="s">
        <v>127</v>
      </c>
      <c r="E235" s="140" t="s">
        <v>123</v>
      </c>
      <c r="F235" s="326">
        <v>204121939.2904</v>
      </c>
      <c r="G235" s="326">
        <v>195598103.59</v>
      </c>
      <c r="H235" s="326">
        <v>182824147.69999999</v>
      </c>
      <c r="I235" s="326">
        <v>177871801.78334197</v>
      </c>
      <c r="J235" s="326">
        <v>182333085.11920002</v>
      </c>
      <c r="K235" s="326">
        <v>185506866</v>
      </c>
      <c r="L235" s="334">
        <v>173871466.76889995</v>
      </c>
      <c r="M235" s="334">
        <v>153389823</v>
      </c>
      <c r="N235" s="326">
        <v>167835091</v>
      </c>
      <c r="O235" s="326">
        <v>154850974</v>
      </c>
    </row>
    <row r="236" spans="1:15" ht="14.5" x14ac:dyDescent="0.35">
      <c r="A236" s="122" t="s">
        <v>146</v>
      </c>
      <c r="B236" s="122" t="s">
        <v>147</v>
      </c>
      <c r="C236" s="122" t="s">
        <v>65</v>
      </c>
      <c r="D236" s="122" t="s">
        <v>127</v>
      </c>
      <c r="E236" s="140" t="s">
        <v>123</v>
      </c>
      <c r="F236" s="326">
        <v>146159401.19999999</v>
      </c>
      <c r="G236" s="326">
        <v>151539010.76794004</v>
      </c>
      <c r="H236" s="326">
        <v>149750267.8523328</v>
      </c>
      <c r="I236" s="326">
        <v>133178336.82393089</v>
      </c>
      <c r="J236" s="326">
        <v>134698116</v>
      </c>
      <c r="K236" s="326">
        <v>132570387</v>
      </c>
      <c r="L236" s="334">
        <v>120465779.16172068</v>
      </c>
      <c r="M236" s="334">
        <v>125628503</v>
      </c>
      <c r="N236" s="326">
        <v>117042229</v>
      </c>
      <c r="O236" s="326">
        <v>109942440</v>
      </c>
    </row>
    <row r="237" spans="1:15" ht="14.5" x14ac:dyDescent="0.35">
      <c r="A237" s="122" t="s">
        <v>148</v>
      </c>
      <c r="B237" s="122" t="s">
        <v>131</v>
      </c>
      <c r="C237" s="122" t="s">
        <v>81</v>
      </c>
      <c r="D237" s="122" t="s">
        <v>127</v>
      </c>
      <c r="E237" s="122" t="s">
        <v>123</v>
      </c>
      <c r="F237" s="327"/>
      <c r="G237" s="327"/>
      <c r="H237" s="327"/>
      <c r="I237" s="327"/>
      <c r="J237" s="327"/>
      <c r="K237" s="327"/>
      <c r="L237" s="338"/>
      <c r="M237" s="338"/>
      <c r="N237" s="326">
        <v>113151</v>
      </c>
      <c r="O237" s="338"/>
    </row>
    <row r="238" spans="1:15" ht="14.5" x14ac:dyDescent="0.35">
      <c r="A238" s="122" t="s">
        <v>150</v>
      </c>
      <c r="B238" s="122" t="s">
        <v>131</v>
      </c>
      <c r="C238" s="122" t="s">
        <v>81</v>
      </c>
      <c r="D238" s="122" t="s">
        <v>127</v>
      </c>
      <c r="E238" s="122" t="s">
        <v>123</v>
      </c>
      <c r="F238" s="327"/>
      <c r="G238" s="327"/>
      <c r="H238" s="327"/>
      <c r="I238" s="327"/>
      <c r="J238" s="327"/>
      <c r="K238" s="327"/>
      <c r="L238" s="338"/>
      <c r="M238" s="338"/>
      <c r="N238" s="326">
        <v>534445</v>
      </c>
      <c r="O238" s="338"/>
    </row>
    <row r="239" spans="1:15" ht="14.5" x14ac:dyDescent="0.35">
      <c r="A239" s="122" t="s">
        <v>151</v>
      </c>
      <c r="B239" s="122" t="s">
        <v>131</v>
      </c>
      <c r="C239" s="122" t="s">
        <v>81</v>
      </c>
      <c r="D239" s="122" t="s">
        <v>127</v>
      </c>
      <c r="E239" s="122" t="s">
        <v>123</v>
      </c>
      <c r="F239" s="327"/>
      <c r="G239" s="327"/>
      <c r="H239" s="327"/>
      <c r="I239" s="327"/>
      <c r="J239" s="327"/>
      <c r="K239" s="327"/>
      <c r="L239" s="338"/>
      <c r="M239" s="338"/>
      <c r="N239" s="326">
        <v>270204</v>
      </c>
      <c r="O239" s="338"/>
    </row>
    <row r="240" spans="1:15" ht="14.5" x14ac:dyDescent="0.35">
      <c r="A240" s="122" t="s">
        <v>152</v>
      </c>
      <c r="B240" s="122" t="s">
        <v>131</v>
      </c>
      <c r="C240" s="122" t="s">
        <v>81</v>
      </c>
      <c r="D240" s="122" t="s">
        <v>127</v>
      </c>
      <c r="E240" s="122" t="s">
        <v>123</v>
      </c>
      <c r="F240" s="327"/>
      <c r="G240" s="327"/>
      <c r="H240" s="327"/>
      <c r="I240" s="327"/>
      <c r="J240" s="327"/>
      <c r="K240" s="327"/>
      <c r="L240" s="338"/>
      <c r="M240" s="338"/>
      <c r="N240" s="326">
        <v>0</v>
      </c>
      <c r="O240" s="338"/>
    </row>
    <row r="241" spans="1:15" ht="14.5" x14ac:dyDescent="0.35">
      <c r="A241" s="123" t="s">
        <v>153</v>
      </c>
      <c r="B241" s="122" t="s">
        <v>131</v>
      </c>
      <c r="C241" s="122" t="s">
        <v>81</v>
      </c>
      <c r="D241" s="122" t="s">
        <v>127</v>
      </c>
      <c r="E241" s="140" t="s">
        <v>123</v>
      </c>
      <c r="F241" s="327"/>
      <c r="G241" s="326">
        <v>1991957.0999999999</v>
      </c>
      <c r="H241" s="326">
        <v>2285142.06</v>
      </c>
      <c r="I241" s="326">
        <v>2764874.3</v>
      </c>
      <c r="J241" s="326">
        <v>1520026</v>
      </c>
      <c r="K241" s="326">
        <v>1520026</v>
      </c>
      <c r="L241" s="334">
        <v>2686829.8</v>
      </c>
      <c r="M241" s="334">
        <v>2079485</v>
      </c>
      <c r="N241" s="326">
        <v>2581572</v>
      </c>
      <c r="O241" s="338"/>
    </row>
    <row r="242" spans="1:15" ht="14.5" x14ac:dyDescent="0.35">
      <c r="A242" s="51" t="s">
        <v>549</v>
      </c>
      <c r="B242" s="420" t="s">
        <v>131</v>
      </c>
      <c r="C242" s="420" t="s">
        <v>81</v>
      </c>
      <c r="D242" s="420" t="s">
        <v>127</v>
      </c>
      <c r="E242" s="420" t="s">
        <v>123</v>
      </c>
      <c r="F242" s="327"/>
      <c r="G242" s="327"/>
      <c r="H242" s="327"/>
      <c r="I242" s="327"/>
      <c r="J242" s="327"/>
      <c r="K242" s="327"/>
      <c r="L242" s="327"/>
      <c r="M242" s="327"/>
      <c r="N242" s="327"/>
      <c r="O242" s="326">
        <v>2972499</v>
      </c>
    </row>
    <row r="243" spans="1:15" ht="14.5" x14ac:dyDescent="0.35">
      <c r="A243" s="122" t="s">
        <v>155</v>
      </c>
      <c r="B243" s="122" t="s">
        <v>147</v>
      </c>
      <c r="C243" s="122" t="s">
        <v>81</v>
      </c>
      <c r="D243" s="122" t="s">
        <v>127</v>
      </c>
      <c r="E243" s="140" t="s">
        <v>123</v>
      </c>
      <c r="F243" s="326">
        <v>1368091.9949748747</v>
      </c>
      <c r="G243" s="326">
        <v>1368091.9949748747</v>
      </c>
      <c r="H243" s="326">
        <v>1332128.76</v>
      </c>
      <c r="I243" s="326">
        <v>1421977.32</v>
      </c>
      <c r="J243" s="326">
        <v>12740</v>
      </c>
      <c r="K243" s="326">
        <v>12740</v>
      </c>
      <c r="L243" s="334"/>
      <c r="M243" s="334"/>
      <c r="N243" s="326">
        <v>0</v>
      </c>
      <c r="O243" s="338"/>
    </row>
    <row r="244" spans="1:15" ht="14.5" x14ac:dyDescent="0.35">
      <c r="A244" s="122" t="s">
        <v>156</v>
      </c>
      <c r="B244" s="122" t="s">
        <v>147</v>
      </c>
      <c r="C244" s="122" t="s">
        <v>81</v>
      </c>
      <c r="D244" s="122" t="s">
        <v>127</v>
      </c>
      <c r="E244" s="140" t="s">
        <v>123</v>
      </c>
      <c r="F244" s="326">
        <v>3350143.7147303182</v>
      </c>
      <c r="G244" s="326">
        <v>3350143.7147303182</v>
      </c>
      <c r="H244" s="326">
        <v>3121461.4819999998</v>
      </c>
      <c r="I244" s="326">
        <v>2940907.7860000003</v>
      </c>
      <c r="J244" s="326">
        <v>2516174</v>
      </c>
      <c r="K244" s="326">
        <v>2516174</v>
      </c>
      <c r="L244" s="334">
        <v>1985665.1</v>
      </c>
      <c r="M244" s="334">
        <v>1561549</v>
      </c>
      <c r="N244" s="326">
        <v>1640034</v>
      </c>
      <c r="O244" s="338"/>
    </row>
    <row r="245" spans="1:15" ht="14.5" x14ac:dyDescent="0.35">
      <c r="A245" s="122" t="s">
        <v>157</v>
      </c>
      <c r="B245" s="122" t="s">
        <v>147</v>
      </c>
      <c r="C245" s="122" t="s">
        <v>81</v>
      </c>
      <c r="D245" s="122" t="s">
        <v>127</v>
      </c>
      <c r="E245" s="140" t="s">
        <v>123</v>
      </c>
      <c r="F245" s="326">
        <v>112164.88107202681</v>
      </c>
      <c r="G245" s="326">
        <v>112164.88107202681</v>
      </c>
      <c r="H245" s="326">
        <v>85554.36</v>
      </c>
      <c r="I245" s="326">
        <v>73688.639999999999</v>
      </c>
      <c r="J245" s="326">
        <v>0</v>
      </c>
      <c r="K245" s="326">
        <v>0</v>
      </c>
      <c r="L245" s="327"/>
      <c r="M245" s="327"/>
      <c r="N245" s="327"/>
      <c r="O245" s="338"/>
    </row>
    <row r="246" spans="1:15" ht="14.5" x14ac:dyDescent="0.35">
      <c r="A246" s="122" t="s">
        <v>158</v>
      </c>
      <c r="B246" s="122" t="s">
        <v>147</v>
      </c>
      <c r="C246" s="122" t="s">
        <v>81</v>
      </c>
      <c r="D246" s="122" t="s">
        <v>127</v>
      </c>
      <c r="E246" s="140" t="s">
        <v>123</v>
      </c>
      <c r="F246" s="326">
        <v>12818</v>
      </c>
      <c r="G246" s="326">
        <v>12818</v>
      </c>
      <c r="H246" s="326">
        <v>11934</v>
      </c>
      <c r="I246" s="326">
        <v>6885</v>
      </c>
      <c r="J246" s="326">
        <v>11270</v>
      </c>
      <c r="K246" s="326">
        <v>11270</v>
      </c>
      <c r="L246" s="334">
        <v>11270</v>
      </c>
      <c r="M246" s="334">
        <v>11270</v>
      </c>
      <c r="N246" s="326">
        <v>0</v>
      </c>
      <c r="O246" s="338"/>
    </row>
    <row r="247" spans="1:15" ht="14.5" x14ac:dyDescent="0.35">
      <c r="A247" s="122" t="s">
        <v>159</v>
      </c>
      <c r="B247" s="122" t="s">
        <v>147</v>
      </c>
      <c r="C247" s="122" t="s">
        <v>81</v>
      </c>
      <c r="D247" s="122" t="s">
        <v>127</v>
      </c>
      <c r="E247" s="140" t="s">
        <v>123</v>
      </c>
      <c r="F247" s="326">
        <v>2543723.8864120608</v>
      </c>
      <c r="G247" s="326">
        <v>2543723.8864120608</v>
      </c>
      <c r="H247" s="326">
        <v>2560162.6889999998</v>
      </c>
      <c r="I247" s="326">
        <v>2246416.0329999998</v>
      </c>
      <c r="J247" s="326">
        <v>1938942</v>
      </c>
      <c r="K247" s="326">
        <v>1938942</v>
      </c>
      <c r="L247" s="334">
        <v>2209105</v>
      </c>
      <c r="M247" s="334">
        <v>1907124</v>
      </c>
      <c r="N247" s="326">
        <v>1647135</v>
      </c>
      <c r="O247" s="338"/>
    </row>
    <row r="248" spans="1:15" ht="14.5" x14ac:dyDescent="0.35">
      <c r="A248" s="122" t="s">
        <v>160</v>
      </c>
      <c r="B248" s="122" t="s">
        <v>147</v>
      </c>
      <c r="C248" s="122" t="s">
        <v>81</v>
      </c>
      <c r="D248" s="122" t="s">
        <v>127</v>
      </c>
      <c r="E248" s="140" t="s">
        <v>123</v>
      </c>
      <c r="F248" s="326">
        <v>1233579.800670017</v>
      </c>
      <c r="G248" s="326">
        <v>1233579.800670017</v>
      </c>
      <c r="H248" s="326">
        <v>1290615.6000000001</v>
      </c>
      <c r="I248" s="326">
        <v>772325.64</v>
      </c>
      <c r="J248" s="326">
        <v>18620</v>
      </c>
      <c r="K248" s="326">
        <v>18620</v>
      </c>
      <c r="L248" s="327"/>
      <c r="M248" s="327"/>
      <c r="N248" s="327"/>
      <c r="O248" s="338"/>
    </row>
    <row r="249" spans="1:15" ht="14.5" x14ac:dyDescent="0.35">
      <c r="A249" s="122" t="s">
        <v>161</v>
      </c>
      <c r="B249" s="122" t="s">
        <v>147</v>
      </c>
      <c r="C249" s="122" t="s">
        <v>81</v>
      </c>
      <c r="D249" s="122" t="s">
        <v>127</v>
      </c>
      <c r="E249" s="140" t="s">
        <v>123</v>
      </c>
      <c r="F249" s="326">
        <v>2223733.6103333337</v>
      </c>
      <c r="G249" s="326">
        <v>2223733.6103333337</v>
      </c>
      <c r="H249" s="326">
        <v>2300936.85</v>
      </c>
      <c r="I249" s="326">
        <v>2167096.7620000001</v>
      </c>
      <c r="J249" s="326">
        <v>1791141</v>
      </c>
      <c r="K249" s="326">
        <v>1791141</v>
      </c>
      <c r="L249" s="334">
        <v>2468566.9</v>
      </c>
      <c r="M249" s="334">
        <v>2355177</v>
      </c>
      <c r="N249" s="326">
        <v>1864904</v>
      </c>
      <c r="O249" s="338"/>
    </row>
    <row r="250" spans="1:15" ht="14.5" x14ac:dyDescent="0.35">
      <c r="A250" s="122" t="s">
        <v>162</v>
      </c>
      <c r="B250" s="122" t="s">
        <v>147</v>
      </c>
      <c r="C250" s="122" t="s">
        <v>81</v>
      </c>
      <c r="D250" s="122" t="s">
        <v>127</v>
      </c>
      <c r="E250" s="140" t="s">
        <v>123</v>
      </c>
      <c r="F250" s="326">
        <v>809548.32495812385</v>
      </c>
      <c r="G250" s="326">
        <v>809548.32495812385</v>
      </c>
      <c r="H250" s="326">
        <v>0</v>
      </c>
      <c r="I250" s="327"/>
      <c r="J250" s="327"/>
      <c r="K250" s="327"/>
      <c r="L250" s="327"/>
      <c r="M250" s="327"/>
      <c r="N250" s="327"/>
      <c r="O250" s="338"/>
    </row>
    <row r="251" spans="1:15" ht="14.5" x14ac:dyDescent="0.35">
      <c r="A251" s="123" t="s">
        <v>163</v>
      </c>
      <c r="B251" s="122" t="s">
        <v>147</v>
      </c>
      <c r="C251" s="122" t="s">
        <v>81</v>
      </c>
      <c r="D251" s="122" t="s">
        <v>127</v>
      </c>
      <c r="E251" s="140" t="s">
        <v>123</v>
      </c>
      <c r="F251" s="327"/>
      <c r="G251" s="327"/>
      <c r="H251" s="327"/>
      <c r="I251" s="327"/>
      <c r="J251" s="326">
        <v>28420</v>
      </c>
      <c r="K251" s="326">
        <v>28420</v>
      </c>
      <c r="L251" s="327"/>
      <c r="M251" s="327"/>
      <c r="N251" s="327"/>
      <c r="O251" s="338"/>
    </row>
    <row r="252" spans="1:15" ht="14.5" x14ac:dyDescent="0.35">
      <c r="A252" s="122" t="s">
        <v>165</v>
      </c>
      <c r="B252" s="122" t="s">
        <v>147</v>
      </c>
      <c r="C252" s="122" t="s">
        <v>81</v>
      </c>
      <c r="D252" s="122" t="s">
        <v>127</v>
      </c>
      <c r="E252" s="140" t="s">
        <v>123</v>
      </c>
      <c r="F252" s="326">
        <v>34017</v>
      </c>
      <c r="G252" s="326">
        <v>34017</v>
      </c>
      <c r="H252" s="326">
        <v>32130</v>
      </c>
      <c r="I252" s="326">
        <v>29376</v>
      </c>
      <c r="J252" s="327"/>
      <c r="K252" s="327"/>
      <c r="L252" s="334">
        <v>23520</v>
      </c>
      <c r="M252" s="334">
        <v>19110</v>
      </c>
      <c r="N252" s="326">
        <v>16170</v>
      </c>
      <c r="O252" s="338"/>
    </row>
    <row r="253" spans="1:15" ht="14.5" x14ac:dyDescent="0.35">
      <c r="A253" s="51" t="s">
        <v>550</v>
      </c>
      <c r="B253" s="420" t="s">
        <v>147</v>
      </c>
      <c r="C253" s="420" t="s">
        <v>81</v>
      </c>
      <c r="D253" s="420" t="s">
        <v>127</v>
      </c>
      <c r="E253" s="420" t="s">
        <v>123</v>
      </c>
      <c r="F253" s="327"/>
      <c r="G253" s="327"/>
      <c r="H253" s="327"/>
      <c r="I253" s="327"/>
      <c r="J253" s="327"/>
      <c r="K253" s="327"/>
      <c r="L253" s="327"/>
      <c r="M253" s="327"/>
      <c r="N253" s="327"/>
      <c r="O253" s="326">
        <v>4374300</v>
      </c>
    </row>
    <row r="254" spans="1:15" ht="14.5" x14ac:dyDescent="0.35">
      <c r="A254" s="124" t="s">
        <v>166</v>
      </c>
      <c r="B254" s="66"/>
      <c r="C254" s="66"/>
      <c r="D254" s="66"/>
      <c r="E254" s="66"/>
      <c r="F254" s="134"/>
      <c r="G254" s="134"/>
      <c r="H254" s="134"/>
      <c r="I254" s="134"/>
      <c r="J254" s="134"/>
      <c r="K254" s="134"/>
      <c r="L254" s="335"/>
      <c r="M254" s="335"/>
      <c r="N254" s="435"/>
      <c r="O254" s="358"/>
    </row>
    <row r="255" spans="1:15" ht="14.5" x14ac:dyDescent="0.35">
      <c r="A255" s="122" t="s">
        <v>167</v>
      </c>
      <c r="B255" s="122" t="s">
        <v>166</v>
      </c>
      <c r="C255" s="122" t="s">
        <v>65</v>
      </c>
      <c r="D255" s="122" t="s">
        <v>166</v>
      </c>
      <c r="E255" s="140" t="s">
        <v>123</v>
      </c>
      <c r="F255" s="326">
        <v>13493919.800000001</v>
      </c>
      <c r="G255" s="326">
        <v>21831783</v>
      </c>
      <c r="H255" s="326">
        <v>29738886.531405836</v>
      </c>
      <c r="I255" s="326">
        <v>45037111</v>
      </c>
      <c r="J255" s="326">
        <v>48429052</v>
      </c>
      <c r="K255" s="326">
        <v>0</v>
      </c>
      <c r="L255" s="327"/>
      <c r="M255" s="327"/>
      <c r="N255" s="327"/>
      <c r="O255" s="327"/>
    </row>
    <row r="256" spans="1:15" ht="14.5" x14ac:dyDescent="0.35">
      <c r="A256" s="122" t="s">
        <v>168</v>
      </c>
      <c r="B256" s="122" t="s">
        <v>166</v>
      </c>
      <c r="C256" s="122" t="s">
        <v>65</v>
      </c>
      <c r="D256" s="122" t="s">
        <v>166</v>
      </c>
      <c r="E256" s="140" t="s">
        <v>123</v>
      </c>
      <c r="F256" s="326">
        <v>2769293.7</v>
      </c>
      <c r="G256" s="327"/>
      <c r="H256" s="327"/>
      <c r="I256" s="327"/>
      <c r="J256" s="327"/>
      <c r="K256" s="327"/>
      <c r="L256" s="327"/>
      <c r="M256" s="327"/>
      <c r="N256" s="327"/>
      <c r="O256" s="327"/>
    </row>
    <row r="257" spans="1:15" ht="14.5" x14ac:dyDescent="0.35">
      <c r="A257" s="122" t="s">
        <v>169</v>
      </c>
      <c r="B257" s="122" t="s">
        <v>166</v>
      </c>
      <c r="C257" s="122" t="s">
        <v>65</v>
      </c>
      <c r="D257" s="122" t="s">
        <v>166</v>
      </c>
      <c r="E257" s="140" t="s">
        <v>123</v>
      </c>
      <c r="F257" s="326">
        <v>10427030.6</v>
      </c>
      <c r="G257" s="326">
        <v>11869537</v>
      </c>
      <c r="H257" s="326">
        <v>19777419.140079997</v>
      </c>
      <c r="I257" s="326">
        <v>25773318.5</v>
      </c>
      <c r="J257" s="326">
        <v>17936774.899999999</v>
      </c>
      <c r="K257" s="326">
        <v>0</v>
      </c>
      <c r="L257" s="327"/>
      <c r="M257" s="327"/>
      <c r="N257" s="327"/>
      <c r="O257" s="327"/>
    </row>
    <row r="258" spans="1:15" ht="14.5" x14ac:dyDescent="0.35">
      <c r="A258" s="124" t="s">
        <v>170</v>
      </c>
      <c r="B258" s="66"/>
      <c r="C258" s="66"/>
      <c r="D258" s="66"/>
      <c r="E258" s="66"/>
      <c r="F258" s="134"/>
      <c r="G258" s="134"/>
      <c r="H258" s="134"/>
      <c r="I258" s="134"/>
      <c r="J258" s="134"/>
      <c r="K258" s="134"/>
      <c r="L258" s="335"/>
      <c r="M258" s="335"/>
      <c r="N258" s="435"/>
      <c r="O258" s="358"/>
    </row>
    <row r="259" spans="1:15" ht="14.5" x14ac:dyDescent="0.35">
      <c r="A259" s="122" t="s">
        <v>171</v>
      </c>
      <c r="B259" s="122" t="s">
        <v>172</v>
      </c>
      <c r="C259" s="122" t="s">
        <v>65</v>
      </c>
      <c r="D259" s="122" t="s">
        <v>173</v>
      </c>
      <c r="E259" s="140" t="s">
        <v>123</v>
      </c>
      <c r="F259" s="326">
        <v>4089154.55</v>
      </c>
      <c r="G259" s="326">
        <v>4125388</v>
      </c>
      <c r="H259" s="326">
        <v>4849131</v>
      </c>
      <c r="I259" s="326">
        <v>4439018</v>
      </c>
      <c r="J259" s="326">
        <v>2972258</v>
      </c>
      <c r="K259" s="326">
        <v>2918575</v>
      </c>
      <c r="L259" s="334">
        <v>3328128</v>
      </c>
      <c r="M259" s="334">
        <v>3206133</v>
      </c>
      <c r="N259" s="326">
        <v>2655838</v>
      </c>
      <c r="O259" s="326">
        <v>1680986</v>
      </c>
    </row>
    <row r="260" spans="1:15" ht="14.5" x14ac:dyDescent="0.35">
      <c r="A260" s="123" t="s">
        <v>174</v>
      </c>
      <c r="B260" s="122" t="s">
        <v>175</v>
      </c>
      <c r="C260" s="122" t="s">
        <v>65</v>
      </c>
      <c r="D260" s="122" t="s">
        <v>173</v>
      </c>
      <c r="E260" s="140" t="s">
        <v>123</v>
      </c>
      <c r="F260" s="327"/>
      <c r="G260" s="327"/>
      <c r="H260" s="326">
        <v>104813.1</v>
      </c>
      <c r="I260" s="326">
        <v>762342.9</v>
      </c>
      <c r="J260" s="326">
        <v>755572</v>
      </c>
      <c r="K260" s="326">
        <v>877897</v>
      </c>
      <c r="L260" s="334">
        <v>803622.88799999992</v>
      </c>
      <c r="M260" s="334">
        <v>23206</v>
      </c>
      <c r="N260" s="327"/>
      <c r="O260" s="327"/>
    </row>
    <row r="261" spans="1:15" ht="14.5" x14ac:dyDescent="0.35">
      <c r="A261" s="123" t="s">
        <v>177</v>
      </c>
      <c r="B261" s="122" t="s">
        <v>178</v>
      </c>
      <c r="C261" s="122" t="s">
        <v>65</v>
      </c>
      <c r="D261" s="122" t="s">
        <v>173</v>
      </c>
      <c r="E261" s="140" t="s">
        <v>123</v>
      </c>
      <c r="F261" s="327"/>
      <c r="G261" s="327"/>
      <c r="H261" s="326">
        <v>1264549.5</v>
      </c>
      <c r="I261" s="326">
        <v>925161.89999999991</v>
      </c>
      <c r="J261" s="326">
        <v>926878</v>
      </c>
      <c r="K261" s="326">
        <v>2110152</v>
      </c>
      <c r="L261" s="334">
        <v>1807456.8599999999</v>
      </c>
      <c r="M261" s="334">
        <v>1811063</v>
      </c>
      <c r="N261" s="326">
        <v>2148860</v>
      </c>
      <c r="O261" s="326">
        <v>2371166</v>
      </c>
    </row>
    <row r="262" spans="1:15" ht="14.5" x14ac:dyDescent="0.35">
      <c r="A262" s="123" t="s">
        <v>180</v>
      </c>
      <c r="B262" s="122" t="s">
        <v>181</v>
      </c>
      <c r="C262" s="122" t="s">
        <v>182</v>
      </c>
      <c r="D262" s="122" t="s">
        <v>173</v>
      </c>
      <c r="E262" s="140" t="s">
        <v>123</v>
      </c>
      <c r="F262" s="327"/>
      <c r="G262" s="327"/>
      <c r="H262" s="326">
        <v>33816768</v>
      </c>
      <c r="I262" s="326">
        <v>15408170.35</v>
      </c>
      <c r="J262" s="326">
        <v>12613103</v>
      </c>
      <c r="K262" s="326">
        <v>15655463</v>
      </c>
      <c r="L262" s="334">
        <v>15860816</v>
      </c>
      <c r="M262" s="334">
        <v>16614552</v>
      </c>
      <c r="N262" s="326">
        <v>15716505</v>
      </c>
      <c r="O262" s="326">
        <v>14235769</v>
      </c>
    </row>
    <row r="263" spans="1:15" ht="14.5" x14ac:dyDescent="0.35">
      <c r="A263" s="122" t="s">
        <v>183</v>
      </c>
      <c r="B263" s="122" t="s">
        <v>181</v>
      </c>
      <c r="C263" s="122" t="s">
        <v>65</v>
      </c>
      <c r="D263" s="122" t="s">
        <v>173</v>
      </c>
      <c r="E263" s="140" t="s">
        <v>123</v>
      </c>
      <c r="F263" s="326">
        <v>494372908.54905999</v>
      </c>
      <c r="G263" s="326">
        <v>488066793.0413</v>
      </c>
      <c r="H263" s="326">
        <v>415328015.39231998</v>
      </c>
      <c r="I263" s="326">
        <v>395445299.42259997</v>
      </c>
      <c r="J263" s="326">
        <v>313470537.64226002</v>
      </c>
      <c r="K263" s="326">
        <v>341749011</v>
      </c>
      <c r="L263" s="334">
        <v>351336775.37228</v>
      </c>
      <c r="M263" s="334">
        <v>360586462</v>
      </c>
      <c r="N263" s="326">
        <v>349144714.49269527</v>
      </c>
      <c r="O263" s="326">
        <v>323791069</v>
      </c>
    </row>
    <row r="264" spans="1:15" ht="14.5" x14ac:dyDescent="0.35">
      <c r="A264" s="122" t="s">
        <v>184</v>
      </c>
      <c r="B264" s="122" t="s">
        <v>181</v>
      </c>
      <c r="C264" s="122" t="s">
        <v>65</v>
      </c>
      <c r="D264" s="122" t="s">
        <v>173</v>
      </c>
      <c r="E264" s="140" t="s">
        <v>123</v>
      </c>
      <c r="F264" s="326">
        <v>27184280</v>
      </c>
      <c r="G264" s="326">
        <v>23953911</v>
      </c>
      <c r="H264" s="326">
        <v>23536713</v>
      </c>
      <c r="I264" s="326">
        <v>21662185.605544899</v>
      </c>
      <c r="J264" s="326">
        <v>12986109</v>
      </c>
      <c r="K264" s="326">
        <v>4393397</v>
      </c>
      <c r="L264" s="327"/>
      <c r="M264" s="327"/>
      <c r="N264" s="327"/>
      <c r="O264" s="327"/>
    </row>
    <row r="265" spans="1:15" ht="14.5" x14ac:dyDescent="0.35">
      <c r="A265" s="123" t="s">
        <v>185</v>
      </c>
      <c r="B265" s="122" t="s">
        <v>181</v>
      </c>
      <c r="C265" s="122" t="s">
        <v>65</v>
      </c>
      <c r="D265" s="122" t="s">
        <v>173</v>
      </c>
      <c r="E265" s="140" t="s">
        <v>123</v>
      </c>
      <c r="F265" s="327"/>
      <c r="G265" s="327"/>
      <c r="H265" s="327"/>
      <c r="I265" s="327"/>
      <c r="J265" s="326">
        <v>624786</v>
      </c>
      <c r="K265" s="326">
        <v>0</v>
      </c>
      <c r="L265" s="327"/>
      <c r="M265" s="327"/>
      <c r="N265" s="327"/>
      <c r="O265" s="327"/>
    </row>
    <row r="266" spans="1:15" ht="14.5" x14ac:dyDescent="0.35">
      <c r="A266" s="122" t="s">
        <v>187</v>
      </c>
      <c r="B266" s="122" t="s">
        <v>181</v>
      </c>
      <c r="C266" s="122" t="s">
        <v>65</v>
      </c>
      <c r="D266" s="122" t="s">
        <v>173</v>
      </c>
      <c r="E266" s="140" t="s">
        <v>123</v>
      </c>
      <c r="F266" s="326">
        <v>39247359.876000002</v>
      </c>
      <c r="G266" s="326">
        <v>36176061.597672001</v>
      </c>
      <c r="H266" s="326">
        <v>30763959.660999998</v>
      </c>
      <c r="I266" s="326">
        <v>25911463.078000002</v>
      </c>
      <c r="J266" s="326">
        <v>15462623.724396</v>
      </c>
      <c r="K266" s="326">
        <v>16413272.310000001</v>
      </c>
      <c r="L266" s="334">
        <v>21534738</v>
      </c>
      <c r="M266" s="334">
        <v>16761174</v>
      </c>
      <c r="N266" s="326">
        <v>15612596</v>
      </c>
      <c r="O266" s="326">
        <v>15129544</v>
      </c>
    </row>
    <row r="267" spans="1:15" ht="14.5" x14ac:dyDescent="0.35">
      <c r="A267" s="122" t="s">
        <v>188</v>
      </c>
      <c r="B267" s="122" t="s">
        <v>181</v>
      </c>
      <c r="C267" s="122" t="s">
        <v>65</v>
      </c>
      <c r="D267" s="122" t="s">
        <v>173</v>
      </c>
      <c r="E267" s="140" t="s">
        <v>123</v>
      </c>
      <c r="F267" s="326">
        <v>113618081.8</v>
      </c>
      <c r="G267" s="326">
        <v>115117348.16214903</v>
      </c>
      <c r="H267" s="326">
        <v>114139701</v>
      </c>
      <c r="I267" s="326">
        <v>100501893.08941251</v>
      </c>
      <c r="J267" s="326">
        <v>72772222.259744003</v>
      </c>
      <c r="K267" s="326">
        <v>84407585</v>
      </c>
      <c r="L267" s="334">
        <v>91200610</v>
      </c>
      <c r="M267" s="334">
        <v>96958160</v>
      </c>
      <c r="N267" s="326">
        <v>85797488</v>
      </c>
      <c r="O267" s="326">
        <v>73208571</v>
      </c>
    </row>
    <row r="268" spans="1:15" ht="14.5" x14ac:dyDescent="0.35">
      <c r="A268" s="122" t="s">
        <v>189</v>
      </c>
      <c r="B268" s="122" t="s">
        <v>181</v>
      </c>
      <c r="C268" s="122" t="s">
        <v>81</v>
      </c>
      <c r="D268" s="122" t="s">
        <v>173</v>
      </c>
      <c r="E268" s="140" t="s">
        <v>123</v>
      </c>
      <c r="F268" s="327"/>
      <c r="G268" s="327"/>
      <c r="H268" s="327"/>
      <c r="I268" s="327"/>
      <c r="J268" s="327"/>
      <c r="K268" s="327"/>
      <c r="L268" s="327"/>
      <c r="M268" s="334">
        <v>859964</v>
      </c>
      <c r="N268" s="326">
        <v>685487</v>
      </c>
      <c r="O268" s="326">
        <v>856112</v>
      </c>
    </row>
    <row r="269" spans="1:15" ht="14.5" x14ac:dyDescent="0.35">
      <c r="A269" s="122" t="s">
        <v>551</v>
      </c>
      <c r="B269" s="122" t="s">
        <v>181</v>
      </c>
      <c r="C269" s="122" t="s">
        <v>83</v>
      </c>
      <c r="D269" s="122" t="s">
        <v>173</v>
      </c>
      <c r="E269" s="140" t="s">
        <v>123</v>
      </c>
      <c r="F269" s="327"/>
      <c r="G269" s="327"/>
      <c r="H269" s="327"/>
      <c r="I269" s="327"/>
      <c r="J269" s="327"/>
      <c r="K269" s="327"/>
      <c r="L269" s="327"/>
      <c r="M269" s="327"/>
      <c r="N269" s="327"/>
      <c r="O269" s="326">
        <v>565335</v>
      </c>
    </row>
    <row r="270" spans="1:15" ht="14.5" x14ac:dyDescent="0.35">
      <c r="A270" s="122" t="s">
        <v>190</v>
      </c>
      <c r="B270" s="122" t="s">
        <v>181</v>
      </c>
      <c r="C270" s="122" t="s">
        <v>83</v>
      </c>
      <c r="D270" s="122" t="s">
        <v>173</v>
      </c>
      <c r="E270" s="140" t="s">
        <v>123</v>
      </c>
      <c r="F270" s="326">
        <v>5481214</v>
      </c>
      <c r="G270" s="326">
        <v>3434936.4</v>
      </c>
      <c r="H270" s="326">
        <v>3003447.6</v>
      </c>
      <c r="I270" s="326">
        <v>3071170</v>
      </c>
      <c r="J270" s="326">
        <v>1999519</v>
      </c>
      <c r="K270" s="326">
        <v>1738198.8770760002</v>
      </c>
      <c r="L270" s="334">
        <v>1017032</v>
      </c>
      <c r="M270" s="334">
        <v>248172</v>
      </c>
      <c r="N270" s="326">
        <v>73333</v>
      </c>
      <c r="O270" s="326">
        <v>215878</v>
      </c>
    </row>
    <row r="271" spans="1:15" ht="14.5" x14ac:dyDescent="0.35">
      <c r="A271" s="122" t="s">
        <v>191</v>
      </c>
      <c r="B271" s="122" t="s">
        <v>181</v>
      </c>
      <c r="C271" s="122" t="s">
        <v>83</v>
      </c>
      <c r="D271" s="122" t="s">
        <v>173</v>
      </c>
      <c r="E271" s="140" t="s">
        <v>123</v>
      </c>
      <c r="F271" s="326">
        <v>254782.8</v>
      </c>
      <c r="G271" s="326">
        <v>360626.4</v>
      </c>
      <c r="H271" s="326">
        <v>336042</v>
      </c>
      <c r="I271" s="326">
        <v>245645</v>
      </c>
      <c r="J271" s="326">
        <v>247972</v>
      </c>
      <c r="K271" s="326">
        <v>400484.32555200002</v>
      </c>
      <c r="L271" s="334">
        <v>266601</v>
      </c>
      <c r="M271" s="334">
        <v>177193</v>
      </c>
      <c r="N271" s="326">
        <v>196127</v>
      </c>
      <c r="O271" s="326">
        <v>203884</v>
      </c>
    </row>
    <row r="272" spans="1:15" ht="14.5" x14ac:dyDescent="0.35">
      <c r="A272" s="122" t="s">
        <v>192</v>
      </c>
      <c r="B272" s="122" t="s">
        <v>181</v>
      </c>
      <c r="C272" s="122" t="s">
        <v>83</v>
      </c>
      <c r="D272" s="122" t="s">
        <v>173</v>
      </c>
      <c r="E272" s="140" t="s">
        <v>123</v>
      </c>
      <c r="F272" s="326">
        <v>388339.20000000001</v>
      </c>
      <c r="G272" s="326">
        <v>1152158.4000000001</v>
      </c>
      <c r="H272" s="326">
        <v>493326</v>
      </c>
      <c r="I272" s="326">
        <v>471112</v>
      </c>
      <c r="J272" s="326">
        <v>376258</v>
      </c>
      <c r="K272" s="326">
        <v>298695.22138800001</v>
      </c>
      <c r="L272" s="334">
        <v>376258</v>
      </c>
      <c r="M272" s="327"/>
      <c r="N272" s="327"/>
      <c r="O272" s="327"/>
    </row>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sheetData>
  <sheetProtection algorithmName="SHA-512" hashValue="oIwfnjEu4qDvfCEXu+N0qjvbzS4CLdqkMgzz8HZSzzcO3g/rWd5ZejsyXpUixAPebaDaG5HO4qzMqexHt1Fq/A==" saltValue="Vgt9AZLsaKDczqjwKDVgXA==" spinCount="100000" sheet="1" objects="1" scenarios="1"/>
  <conditionalFormatting sqref="L21:O21 L43:O44 L74:O74 L78:O78">
    <cfRule type="expression" dxfId="0" priority="1">
      <formula>L21="n/a"</formula>
    </cfRule>
  </conditionalFormatting>
  <pageMargins left="0.7" right="0.7" top="0.75" bottom="0.75" header="0.3" footer="0.3"/>
  <pageSetup scale="1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789C-8039-49F0-A34F-91154A167097}">
  <sheetPr>
    <tabColor theme="4" tint="0.39997558519241921"/>
    <pageSetUpPr fitToPage="1"/>
  </sheetPr>
  <dimension ref="A2:O283"/>
  <sheetViews>
    <sheetView zoomScaleNormal="100" workbookViewId="0">
      <selection activeCell="A4" sqref="A4"/>
    </sheetView>
  </sheetViews>
  <sheetFormatPr defaultRowHeight="15" customHeight="1" x14ac:dyDescent="0.35"/>
  <cols>
    <col min="1" max="1" width="48.7265625" customWidth="1"/>
    <col min="2" max="5" width="17.7265625" customWidth="1"/>
    <col min="6" max="15" width="15.7265625" customWidth="1"/>
  </cols>
  <sheetData>
    <row r="2" spans="1:15" ht="15" customHeight="1" x14ac:dyDescent="0.35">
      <c r="B2" s="1" t="s">
        <v>50</v>
      </c>
      <c r="C2" s="6"/>
    </row>
    <row r="3" spans="1:15" ht="15" customHeight="1" x14ac:dyDescent="0.4">
      <c r="B3" s="288" t="s">
        <v>3</v>
      </c>
      <c r="C3" s="59" t="str">
        <f>'0. Table of Contents'!B4</f>
        <v>Last updated: 2026-07-06</v>
      </c>
    </row>
    <row r="5" spans="1:15" ht="20.149999999999999" customHeight="1" x14ac:dyDescent="0.55000000000000004">
      <c r="A5" s="75" t="s">
        <v>341</v>
      </c>
      <c r="C5" s="33"/>
      <c r="D5" s="34"/>
      <c r="E5" s="33"/>
      <c r="F5" s="28"/>
      <c r="G5" s="28"/>
      <c r="H5" s="29"/>
      <c r="I5" s="29"/>
      <c r="J5" s="29"/>
      <c r="K5" s="28"/>
    </row>
    <row r="6" spans="1:15" ht="35.25" customHeight="1" x14ac:dyDescent="0.35">
      <c r="A6" s="113" t="s">
        <v>52</v>
      </c>
      <c r="B6" s="113" t="s">
        <v>53</v>
      </c>
      <c r="C6" s="113" t="s">
        <v>54</v>
      </c>
      <c r="D6" s="113" t="s">
        <v>55</v>
      </c>
      <c r="E6" s="113" t="s">
        <v>56</v>
      </c>
      <c r="F6" s="183">
        <v>2016</v>
      </c>
      <c r="G6" s="183">
        <f>cy</f>
        <v>2017</v>
      </c>
      <c r="H6" s="183">
        <v>2018</v>
      </c>
      <c r="I6" s="183">
        <v>2019</v>
      </c>
      <c r="J6" s="183">
        <v>2020</v>
      </c>
      <c r="K6" s="183">
        <v>2021</v>
      </c>
      <c r="L6" s="183">
        <v>2022</v>
      </c>
      <c r="M6" s="183">
        <v>2023</v>
      </c>
      <c r="N6" s="183">
        <v>2024</v>
      </c>
      <c r="O6" s="183">
        <v>2025</v>
      </c>
    </row>
    <row r="7" spans="1:15" ht="14.5" x14ac:dyDescent="0.35">
      <c r="A7" s="149" t="s">
        <v>62</v>
      </c>
      <c r="B7" s="66"/>
      <c r="C7" s="66"/>
      <c r="D7" s="66"/>
      <c r="E7" s="66"/>
      <c r="F7" s="134"/>
      <c r="G7" s="134"/>
      <c r="H7" s="134"/>
      <c r="I7" s="134"/>
      <c r="J7" s="134"/>
      <c r="K7" s="134"/>
      <c r="L7" s="268"/>
      <c r="M7" s="268"/>
      <c r="N7" s="268"/>
      <c r="O7" s="136"/>
    </row>
    <row r="8" spans="1:15" ht="14.5" x14ac:dyDescent="0.35">
      <c r="A8" s="128" t="s">
        <v>63</v>
      </c>
      <c r="B8" s="129"/>
      <c r="C8" s="129"/>
      <c r="D8" s="129"/>
      <c r="E8" s="129"/>
      <c r="F8" s="127"/>
      <c r="G8" s="127"/>
      <c r="H8" s="127"/>
      <c r="I8" s="127"/>
      <c r="J8" s="127"/>
      <c r="K8" s="127"/>
      <c r="L8" s="127"/>
      <c r="M8" s="127"/>
      <c r="N8" s="430"/>
      <c r="O8" s="132"/>
    </row>
    <row r="9" spans="1:15" ht="14.5" x14ac:dyDescent="0.35">
      <c r="A9" s="137" t="s">
        <v>64</v>
      </c>
      <c r="B9" s="122" t="s">
        <v>63</v>
      </c>
      <c r="C9" s="122" t="s">
        <v>65</v>
      </c>
      <c r="D9" s="122" t="s">
        <v>63</v>
      </c>
      <c r="E9" s="140" t="s">
        <v>66</v>
      </c>
      <c r="F9" s="326">
        <v>74.478097631863974</v>
      </c>
      <c r="G9" s="326">
        <v>66.654133333333334</v>
      </c>
      <c r="H9" s="326">
        <v>50.66297999999999</v>
      </c>
      <c r="I9" s="326">
        <v>24.042428627027022</v>
      </c>
      <c r="J9" s="326">
        <v>39.701061183732755</v>
      </c>
      <c r="K9" s="326">
        <v>37.027048322147657</v>
      </c>
      <c r="L9" s="24">
        <v>37.496445620134224</v>
      </c>
      <c r="M9" s="24">
        <v>40</v>
      </c>
      <c r="N9" s="326">
        <v>44.479202166666667</v>
      </c>
      <c r="O9" s="326">
        <v>61.217249647956969</v>
      </c>
    </row>
    <row r="10" spans="1:15" ht="14.5" x14ac:dyDescent="0.35">
      <c r="A10" s="122" t="s">
        <v>68</v>
      </c>
      <c r="B10" s="122" t="s">
        <v>63</v>
      </c>
      <c r="C10" s="122" t="s">
        <v>65</v>
      </c>
      <c r="D10" s="122" t="s">
        <v>63</v>
      </c>
      <c r="E10" s="140" t="s">
        <v>66</v>
      </c>
      <c r="F10" s="327"/>
      <c r="G10" s="327"/>
      <c r="H10" s="327"/>
      <c r="I10" s="327"/>
      <c r="J10" s="326">
        <v>110.16850333333335</v>
      </c>
      <c r="K10" s="326">
        <v>166.4561962038814</v>
      </c>
      <c r="L10" s="24">
        <v>69.125936073059364</v>
      </c>
      <c r="M10" s="24">
        <v>133</v>
      </c>
      <c r="N10" s="326">
        <v>135.46228095937349</v>
      </c>
      <c r="O10" s="326">
        <v>138.35625299758695</v>
      </c>
    </row>
    <row r="11" spans="1:15" ht="14.5" x14ac:dyDescent="0.35">
      <c r="A11" s="122" t="s">
        <v>70</v>
      </c>
      <c r="B11" s="122" t="s">
        <v>63</v>
      </c>
      <c r="C11" s="122" t="s">
        <v>65</v>
      </c>
      <c r="D11" s="122" t="s">
        <v>63</v>
      </c>
      <c r="E11" s="140" t="s">
        <v>66</v>
      </c>
      <c r="F11" s="326">
        <v>3.1244714579603228</v>
      </c>
      <c r="G11" s="326">
        <v>2.7193845000000003</v>
      </c>
      <c r="H11" s="326">
        <v>2.33988</v>
      </c>
      <c r="I11" s="326">
        <v>1.9674666666666669</v>
      </c>
      <c r="J11" s="326">
        <v>1.6068719999999999</v>
      </c>
      <c r="K11" s="326">
        <v>3.1798645126892726</v>
      </c>
      <c r="L11" s="24">
        <v>1.444917808219178</v>
      </c>
      <c r="M11" s="24">
        <v>3</v>
      </c>
      <c r="N11" s="326">
        <v>0.48148800783162016</v>
      </c>
      <c r="O11" s="326">
        <v>0.72846863831958075</v>
      </c>
    </row>
    <row r="12" spans="1:15" ht="14.5" x14ac:dyDescent="0.35">
      <c r="A12" s="122" t="s">
        <v>71</v>
      </c>
      <c r="B12" s="122" t="s">
        <v>63</v>
      </c>
      <c r="C12" s="122" t="s">
        <v>65</v>
      </c>
      <c r="D12" s="122" t="s">
        <v>63</v>
      </c>
      <c r="E12" s="140" t="s">
        <v>66</v>
      </c>
      <c r="F12" s="327"/>
      <c r="G12" s="327"/>
      <c r="H12" s="327"/>
      <c r="I12" s="327"/>
      <c r="J12" s="327"/>
      <c r="K12" s="327"/>
      <c r="L12" s="24">
        <v>30.199263720449178</v>
      </c>
      <c r="M12" s="24">
        <v>29</v>
      </c>
      <c r="N12" s="326">
        <v>27.922626068376069</v>
      </c>
      <c r="O12" s="326">
        <v>25.143146744818718</v>
      </c>
    </row>
    <row r="13" spans="1:15" ht="14.5" x14ac:dyDescent="0.35">
      <c r="A13" s="122" t="s">
        <v>73</v>
      </c>
      <c r="B13" s="122" t="s">
        <v>63</v>
      </c>
      <c r="C13" s="122" t="s">
        <v>65</v>
      </c>
      <c r="D13" s="122" t="s">
        <v>63</v>
      </c>
      <c r="E13" s="140" t="s">
        <v>66</v>
      </c>
      <c r="F13" s="326">
        <v>1080.6180812959508</v>
      </c>
      <c r="G13" s="326">
        <v>945.33864444444441</v>
      </c>
      <c r="H13" s="326">
        <v>1177.7192</v>
      </c>
      <c r="I13" s="326">
        <v>1062.9497948381452</v>
      </c>
      <c r="J13" s="326">
        <v>929.50831495726504</v>
      </c>
      <c r="K13" s="326">
        <v>837.22188802083326</v>
      </c>
      <c r="L13" s="24">
        <v>925.40168912037041</v>
      </c>
      <c r="M13" s="24">
        <v>876</v>
      </c>
      <c r="N13" s="326">
        <v>868.62817325800381</v>
      </c>
      <c r="O13" s="326">
        <v>990.65829350321712</v>
      </c>
    </row>
    <row r="14" spans="1:15" ht="14.5" x14ac:dyDescent="0.35">
      <c r="A14" s="122" t="s">
        <v>74</v>
      </c>
      <c r="B14" s="122" t="s">
        <v>63</v>
      </c>
      <c r="C14" s="122" t="s">
        <v>65</v>
      </c>
      <c r="D14" s="122" t="s">
        <v>63</v>
      </c>
      <c r="E14" s="140" t="s">
        <v>66</v>
      </c>
      <c r="F14" s="326">
        <v>106.27063759478486</v>
      </c>
      <c r="G14" s="326">
        <v>53.34408599999999</v>
      </c>
      <c r="H14" s="326">
        <v>52.261806277777765</v>
      </c>
      <c r="I14" s="326">
        <v>50.929674347120418</v>
      </c>
      <c r="J14" s="326">
        <v>47.793082098603847</v>
      </c>
      <c r="K14" s="326">
        <v>38.120040453752175</v>
      </c>
      <c r="L14" s="327"/>
      <c r="M14" s="327"/>
      <c r="N14" s="327"/>
      <c r="O14" s="327"/>
    </row>
    <row r="15" spans="1:15" ht="14.5" x14ac:dyDescent="0.35">
      <c r="A15" s="122" t="s">
        <v>76</v>
      </c>
      <c r="B15" s="122" t="s">
        <v>63</v>
      </c>
      <c r="C15" s="122" t="s">
        <v>65</v>
      </c>
      <c r="D15" s="122" t="s">
        <v>63</v>
      </c>
      <c r="E15" s="140" t="s">
        <v>66</v>
      </c>
      <c r="F15" s="326">
        <v>112.15071957823866</v>
      </c>
      <c r="G15" s="326">
        <v>103.38496000000001</v>
      </c>
      <c r="H15" s="326">
        <v>112.86664556999999</v>
      </c>
      <c r="I15" s="326">
        <v>120.73221947368422</v>
      </c>
      <c r="J15" s="326">
        <v>85.14001056067589</v>
      </c>
      <c r="K15" s="326">
        <v>89.136306540583135</v>
      </c>
      <c r="L15" s="24">
        <v>83.546897333891664</v>
      </c>
      <c r="M15" s="24">
        <v>50</v>
      </c>
      <c r="N15" s="326">
        <v>51.589516129032255</v>
      </c>
      <c r="O15" s="326">
        <v>57.894037288666887</v>
      </c>
    </row>
    <row r="16" spans="1:15" ht="14.5" x14ac:dyDescent="0.35">
      <c r="A16" s="122" t="s">
        <v>77</v>
      </c>
      <c r="B16" s="122" t="s">
        <v>63</v>
      </c>
      <c r="C16" s="122" t="s">
        <v>65</v>
      </c>
      <c r="D16" s="122" t="s">
        <v>63</v>
      </c>
      <c r="E16" s="140" t="s">
        <v>66</v>
      </c>
      <c r="F16" s="326">
        <v>1568.440714468541</v>
      </c>
      <c r="G16" s="326">
        <v>1244.5005111111111</v>
      </c>
      <c r="H16" s="326">
        <v>1179.3294699999997</v>
      </c>
      <c r="I16" s="326">
        <v>550.52131045007286</v>
      </c>
      <c r="J16" s="326">
        <v>927.99879883805386</v>
      </c>
      <c r="K16" s="326">
        <v>835.85864213273669</v>
      </c>
      <c r="L16" s="24">
        <v>891.24252550708422</v>
      </c>
      <c r="M16" s="24">
        <v>962</v>
      </c>
      <c r="N16" s="326">
        <v>1216.3781300000001</v>
      </c>
      <c r="O16" s="326">
        <v>1513.22247597006</v>
      </c>
    </row>
    <row r="17" spans="1:15" ht="14.5" x14ac:dyDescent="0.35">
      <c r="A17" s="122" t="s">
        <v>78</v>
      </c>
      <c r="B17" s="122" t="s">
        <v>63</v>
      </c>
      <c r="C17" s="122" t="s">
        <v>65</v>
      </c>
      <c r="D17" s="122" t="s">
        <v>63</v>
      </c>
      <c r="E17" s="140" t="s">
        <v>66</v>
      </c>
      <c r="F17" s="326">
        <v>163.64537254702307</v>
      </c>
      <c r="G17" s="326">
        <v>139.32395958333331</v>
      </c>
      <c r="H17" s="326">
        <v>112.1692074</v>
      </c>
      <c r="I17" s="326">
        <v>45.836655925925932</v>
      </c>
      <c r="J17" s="327"/>
      <c r="K17" s="327"/>
      <c r="L17" s="327"/>
      <c r="M17" s="327"/>
      <c r="N17" s="327"/>
      <c r="O17" s="327"/>
    </row>
    <row r="18" spans="1:15" ht="14.5" x14ac:dyDescent="0.35">
      <c r="A18" s="122" t="s">
        <v>80</v>
      </c>
      <c r="B18" s="122" t="s">
        <v>63</v>
      </c>
      <c r="C18" s="122" t="s">
        <v>81</v>
      </c>
      <c r="D18" s="122" t="s">
        <v>63</v>
      </c>
      <c r="E18" s="140" t="s">
        <v>66</v>
      </c>
      <c r="F18" s="326">
        <v>1273.015892335922</v>
      </c>
      <c r="G18" s="326">
        <v>1083.5017326000002</v>
      </c>
      <c r="H18" s="326">
        <v>1064.6787408749999</v>
      </c>
      <c r="I18" s="326">
        <v>1031.82589282</v>
      </c>
      <c r="J18" s="326">
        <v>786.86218254733228</v>
      </c>
      <c r="K18" s="326">
        <v>676.3229976695651</v>
      </c>
      <c r="L18" s="24">
        <v>612.23991479999995</v>
      </c>
      <c r="M18" s="24">
        <v>557</v>
      </c>
      <c r="N18" s="326">
        <v>339.72894253472219</v>
      </c>
      <c r="O18" s="326">
        <v>299.69249817723204</v>
      </c>
    </row>
    <row r="19" spans="1:15" ht="14.5" x14ac:dyDescent="0.35">
      <c r="A19" s="122" t="s">
        <v>82</v>
      </c>
      <c r="B19" s="122" t="s">
        <v>63</v>
      </c>
      <c r="C19" s="122" t="s">
        <v>83</v>
      </c>
      <c r="D19" s="122" t="s">
        <v>63</v>
      </c>
      <c r="E19" s="140" t="s">
        <v>66</v>
      </c>
      <c r="F19" s="326">
        <v>56.349444661222044</v>
      </c>
      <c r="G19" s="326">
        <v>51.032155555555555</v>
      </c>
      <c r="H19" s="326">
        <v>46.144189999999995</v>
      </c>
      <c r="I19" s="326">
        <v>18.488778445945943</v>
      </c>
      <c r="J19" s="326">
        <v>31.457049999999999</v>
      </c>
      <c r="K19" s="326">
        <v>31.023193794484822</v>
      </c>
      <c r="L19" s="24">
        <v>25.714308791946308</v>
      </c>
      <c r="M19" s="24">
        <v>22</v>
      </c>
      <c r="N19" s="326">
        <v>25.633538333333334</v>
      </c>
      <c r="O19" s="326">
        <v>33.177063042454343</v>
      </c>
    </row>
    <row r="20" spans="1:15" ht="14.5" x14ac:dyDescent="0.35">
      <c r="A20" s="122" t="s">
        <v>84</v>
      </c>
      <c r="B20" s="122" t="s">
        <v>63</v>
      </c>
      <c r="C20" s="122" t="s">
        <v>83</v>
      </c>
      <c r="D20" s="122" t="s">
        <v>63</v>
      </c>
      <c r="E20" s="140" t="s">
        <v>66</v>
      </c>
      <c r="F20" s="326">
        <v>3.5882454407969187</v>
      </c>
      <c r="G20" s="326">
        <v>3.1353700833333331</v>
      </c>
      <c r="H20" s="327"/>
      <c r="I20" s="327"/>
      <c r="J20" s="327"/>
      <c r="K20" s="327"/>
      <c r="L20" s="327"/>
      <c r="M20" s="327"/>
      <c r="N20" s="327"/>
      <c r="O20" s="327"/>
    </row>
    <row r="21" spans="1:15" ht="14.5" x14ac:dyDescent="0.35">
      <c r="A21" s="124" t="s">
        <v>86</v>
      </c>
      <c r="B21" s="66"/>
      <c r="C21" s="66"/>
      <c r="D21" s="66"/>
      <c r="E21" s="66"/>
      <c r="F21" s="134"/>
      <c r="G21" s="134"/>
      <c r="H21" s="134"/>
      <c r="I21" s="134"/>
      <c r="J21" s="134"/>
      <c r="K21" s="134"/>
      <c r="L21" s="134"/>
      <c r="M21" s="134"/>
      <c r="N21" s="428"/>
      <c r="O21" s="136"/>
    </row>
    <row r="22" spans="1:15" ht="14.5" x14ac:dyDescent="0.35">
      <c r="A22" s="122" t="s">
        <v>87</v>
      </c>
      <c r="B22" s="122" t="s">
        <v>86</v>
      </c>
      <c r="C22" s="122" t="s">
        <v>65</v>
      </c>
      <c r="D22" s="122" t="s">
        <v>86</v>
      </c>
      <c r="E22" s="140" t="s">
        <v>66</v>
      </c>
      <c r="F22" s="326">
        <v>57292.995269599713</v>
      </c>
      <c r="G22" s="326">
        <v>49040.298697123959</v>
      </c>
      <c r="H22" s="326">
        <v>48014.149815520577</v>
      </c>
      <c r="I22" s="326">
        <v>43013.513985010162</v>
      </c>
      <c r="J22" s="326">
        <v>42029.11570594924</v>
      </c>
      <c r="K22" s="326">
        <v>40432.218578890061</v>
      </c>
      <c r="L22" s="24">
        <v>35596.522821576109</v>
      </c>
      <c r="M22" s="24">
        <v>35821</v>
      </c>
      <c r="N22" s="326">
        <v>35472.968034665369</v>
      </c>
      <c r="O22" s="326">
        <v>32484.138211013786</v>
      </c>
    </row>
    <row r="23" spans="1:15" ht="14.5" x14ac:dyDescent="0.35">
      <c r="A23" s="122" t="s">
        <v>88</v>
      </c>
      <c r="B23" s="122" t="s">
        <v>86</v>
      </c>
      <c r="C23" s="122" t="s">
        <v>65</v>
      </c>
      <c r="D23" s="122" t="s">
        <v>86</v>
      </c>
      <c r="E23" s="140" t="s">
        <v>66</v>
      </c>
      <c r="F23" s="326">
        <v>321.99787592180218</v>
      </c>
      <c r="G23" s="326">
        <v>523.98375058450938</v>
      </c>
      <c r="H23" s="326">
        <v>314.26067605053828</v>
      </c>
      <c r="I23" s="327"/>
      <c r="J23" s="327"/>
      <c r="K23" s="327"/>
      <c r="L23" s="327"/>
      <c r="M23" s="327"/>
      <c r="N23" s="327"/>
      <c r="O23" s="327"/>
    </row>
    <row r="24" spans="1:15" ht="14.5" x14ac:dyDescent="0.35">
      <c r="A24" s="122" t="s">
        <v>90</v>
      </c>
      <c r="B24" s="122" t="s">
        <v>86</v>
      </c>
      <c r="C24" s="122" t="s">
        <v>65</v>
      </c>
      <c r="D24" s="122" t="s">
        <v>86</v>
      </c>
      <c r="E24" s="140" t="s">
        <v>66</v>
      </c>
      <c r="F24" s="326">
        <v>17912.202946941987</v>
      </c>
      <c r="G24" s="327"/>
      <c r="H24" s="327"/>
      <c r="I24" s="327"/>
      <c r="J24" s="327"/>
      <c r="K24" s="327"/>
      <c r="L24" s="327"/>
      <c r="M24" s="327"/>
      <c r="N24" s="327"/>
      <c r="O24" s="327"/>
    </row>
    <row r="25" spans="1:15" ht="14.5" x14ac:dyDescent="0.35">
      <c r="A25" s="122" t="s">
        <v>92</v>
      </c>
      <c r="B25" s="122" t="s">
        <v>86</v>
      </c>
      <c r="C25" s="122" t="s">
        <v>65</v>
      </c>
      <c r="D25" s="122" t="s">
        <v>86</v>
      </c>
      <c r="E25" s="140" t="s">
        <v>66</v>
      </c>
      <c r="F25" s="326">
        <v>40240.513350790432</v>
      </c>
      <c r="G25" s="326">
        <v>35442.723678567068</v>
      </c>
      <c r="H25" s="326">
        <v>34113.677753336699</v>
      </c>
      <c r="I25" s="326">
        <v>30822.391091899779</v>
      </c>
      <c r="J25" s="326">
        <v>30284.065069843324</v>
      </c>
      <c r="K25" s="326">
        <v>29669.872668626223</v>
      </c>
      <c r="L25" s="24">
        <v>30127.55040290023</v>
      </c>
      <c r="M25" s="24"/>
      <c r="N25" s="326">
        <v>0</v>
      </c>
      <c r="O25" s="326">
        <v>0</v>
      </c>
    </row>
    <row r="26" spans="1:15" ht="14.5" x14ac:dyDescent="0.35">
      <c r="A26" s="122" t="s">
        <v>93</v>
      </c>
      <c r="B26" s="122" t="s">
        <v>86</v>
      </c>
      <c r="C26" s="122" t="s">
        <v>65</v>
      </c>
      <c r="D26" s="122" t="s">
        <v>86</v>
      </c>
      <c r="E26" s="140" t="s">
        <v>66</v>
      </c>
      <c r="F26" s="326">
        <v>188757.15912844919</v>
      </c>
      <c r="G26" s="326">
        <v>140835.83479707842</v>
      </c>
      <c r="H26" s="326">
        <v>110952.39536998846</v>
      </c>
      <c r="I26" s="326">
        <v>108712.77330868345</v>
      </c>
      <c r="J26" s="326">
        <v>109489.40800707058</v>
      </c>
      <c r="K26" s="326">
        <v>10385.28759316349</v>
      </c>
      <c r="L26" s="24">
        <v>13410.151412430885</v>
      </c>
      <c r="M26" s="24">
        <v>14127</v>
      </c>
      <c r="N26" s="326">
        <v>16219.226719195918</v>
      </c>
      <c r="O26" s="326">
        <v>16701.862873333335</v>
      </c>
    </row>
    <row r="27" spans="1:15" ht="14.5" x14ac:dyDescent="0.35">
      <c r="A27" s="122" t="s">
        <v>94</v>
      </c>
      <c r="B27" s="122" t="s">
        <v>86</v>
      </c>
      <c r="C27" s="122" t="s">
        <v>65</v>
      </c>
      <c r="D27" s="122" t="s">
        <v>86</v>
      </c>
      <c r="E27" s="140" t="s">
        <v>66</v>
      </c>
      <c r="F27" s="326">
        <v>15702.360713647369</v>
      </c>
      <c r="G27" s="326">
        <v>9344.6186766607516</v>
      </c>
      <c r="H27" s="326">
        <v>9819.0358952688457</v>
      </c>
      <c r="I27" s="326">
        <v>8571.5331534904653</v>
      </c>
      <c r="J27" s="326">
        <v>5660.5121247326579</v>
      </c>
      <c r="K27" s="326">
        <v>0</v>
      </c>
      <c r="L27" s="327"/>
      <c r="M27" s="327"/>
      <c r="N27" s="327"/>
      <c r="O27" s="327"/>
    </row>
    <row r="28" spans="1:15" ht="14.5" x14ac:dyDescent="0.35">
      <c r="A28" s="122" t="s">
        <v>96</v>
      </c>
      <c r="B28" s="122" t="s">
        <v>86</v>
      </c>
      <c r="C28" s="122" t="s">
        <v>65</v>
      </c>
      <c r="D28" s="122" t="s">
        <v>86</v>
      </c>
      <c r="E28" s="140" t="s">
        <v>66</v>
      </c>
      <c r="F28" s="326">
        <v>1215.9899566422239</v>
      </c>
      <c r="G28" s="326">
        <v>1342.3621922295754</v>
      </c>
      <c r="H28" s="326">
        <v>3010.5804204556803</v>
      </c>
      <c r="I28" s="326">
        <v>4122.753311071674</v>
      </c>
      <c r="J28" s="326">
        <v>4466.3959343743645</v>
      </c>
      <c r="K28" s="326">
        <v>4516.557243766114</v>
      </c>
      <c r="L28" s="24">
        <v>4495.5953683765183</v>
      </c>
      <c r="M28" s="24">
        <v>4364</v>
      </c>
      <c r="N28" s="326">
        <v>4192.3038765831934</v>
      </c>
      <c r="O28" s="326">
        <v>1017.4614271608045</v>
      </c>
    </row>
    <row r="29" spans="1:15" ht="14.5" x14ac:dyDescent="0.35">
      <c r="A29" s="122" t="s">
        <v>97</v>
      </c>
      <c r="B29" s="122" t="s">
        <v>86</v>
      </c>
      <c r="C29" s="122" t="s">
        <v>65</v>
      </c>
      <c r="D29" s="122" t="s">
        <v>86</v>
      </c>
      <c r="E29" s="140" t="s">
        <v>66</v>
      </c>
      <c r="F29" s="326">
        <v>3095.9944482346377</v>
      </c>
      <c r="G29" s="326">
        <v>2484.4215452953626</v>
      </c>
      <c r="H29" s="326">
        <v>2410.4181086296562</v>
      </c>
      <c r="I29" s="326">
        <v>2199.6452318450124</v>
      </c>
      <c r="J29" s="326">
        <v>2281.634478661585</v>
      </c>
      <c r="K29" s="326">
        <v>2248.1934734753709</v>
      </c>
      <c r="L29" s="24">
        <v>2021.2473910492288</v>
      </c>
      <c r="M29" s="24">
        <v>1854</v>
      </c>
      <c r="N29" s="326">
        <v>1539.9727874211767</v>
      </c>
      <c r="O29" s="326">
        <v>608.44727533511445</v>
      </c>
    </row>
    <row r="30" spans="1:15" ht="14.5" x14ac:dyDescent="0.35">
      <c r="A30" s="122" t="s">
        <v>99</v>
      </c>
      <c r="B30" s="122" t="s">
        <v>86</v>
      </c>
      <c r="C30" s="122" t="s">
        <v>65</v>
      </c>
      <c r="D30" s="122" t="s">
        <v>86</v>
      </c>
      <c r="E30" s="140" t="s">
        <v>66</v>
      </c>
      <c r="F30" s="326">
        <v>53079.262683271023</v>
      </c>
      <c r="G30" s="326">
        <v>40219.442272167304</v>
      </c>
      <c r="H30" s="326">
        <v>40198.718823438605</v>
      </c>
      <c r="I30" s="326">
        <v>32096.267454347846</v>
      </c>
      <c r="J30" s="326">
        <v>32453.403388136736</v>
      </c>
      <c r="K30" s="326">
        <v>31286.277424169362</v>
      </c>
      <c r="L30" s="24">
        <v>31615.254219503804</v>
      </c>
      <c r="M30" s="24">
        <v>30371</v>
      </c>
      <c r="N30" s="326">
        <v>1896.2325000000001</v>
      </c>
      <c r="O30" s="326">
        <v>1017.73804654787</v>
      </c>
    </row>
    <row r="31" spans="1:15" ht="14.5" x14ac:dyDescent="0.35">
      <c r="A31" s="122" t="s">
        <v>100</v>
      </c>
      <c r="B31" s="122" t="s">
        <v>86</v>
      </c>
      <c r="C31" s="122" t="s">
        <v>65</v>
      </c>
      <c r="D31" s="122" t="s">
        <v>86</v>
      </c>
      <c r="E31" s="140" t="s">
        <v>66</v>
      </c>
      <c r="F31" s="326">
        <v>27454.758334252765</v>
      </c>
      <c r="G31" s="326">
        <v>25266.056407373781</v>
      </c>
      <c r="H31" s="326">
        <v>24628.595764145273</v>
      </c>
      <c r="I31" s="326">
        <v>23903.386188382108</v>
      </c>
      <c r="J31" s="326">
        <v>23098.17401484595</v>
      </c>
      <c r="K31" s="326">
        <v>20988.176702449684</v>
      </c>
      <c r="L31" s="24">
        <v>19321.338545783867</v>
      </c>
      <c r="M31" s="24">
        <v>20307</v>
      </c>
      <c r="N31" s="326">
        <v>20029.097703180138</v>
      </c>
      <c r="O31" s="326">
        <v>17509.08781355559</v>
      </c>
    </row>
    <row r="32" spans="1:15" ht="14.5" x14ac:dyDescent="0.35">
      <c r="A32" s="122" t="s">
        <v>101</v>
      </c>
      <c r="B32" s="122" t="s">
        <v>86</v>
      </c>
      <c r="C32" s="122" t="s">
        <v>65</v>
      </c>
      <c r="D32" s="122" t="s">
        <v>86</v>
      </c>
      <c r="E32" s="140" t="s">
        <v>66</v>
      </c>
      <c r="F32" s="326">
        <v>80526.99618256028</v>
      </c>
      <c r="G32" s="326">
        <v>56403.004133929076</v>
      </c>
      <c r="H32" s="326">
        <v>51313.490477382809</v>
      </c>
      <c r="I32" s="326">
        <v>48634.6898584308</v>
      </c>
      <c r="J32" s="326">
        <v>48849.440357574298</v>
      </c>
      <c r="K32" s="326">
        <v>42330.008450092108</v>
      </c>
      <c r="L32" s="24">
        <v>37759.218764230965</v>
      </c>
      <c r="M32" s="24">
        <v>39538</v>
      </c>
      <c r="N32" s="326">
        <v>37647.957714040982</v>
      </c>
      <c r="O32" s="326">
        <v>33586.340321079289</v>
      </c>
    </row>
    <row r="33" spans="1:15" ht="14.5" x14ac:dyDescent="0.35">
      <c r="A33" s="122" t="s">
        <v>102</v>
      </c>
      <c r="B33" s="122" t="s">
        <v>86</v>
      </c>
      <c r="C33" s="122" t="s">
        <v>103</v>
      </c>
      <c r="D33" s="122" t="s">
        <v>86</v>
      </c>
      <c r="E33" s="140" t="s">
        <v>66</v>
      </c>
      <c r="F33" s="326">
        <v>8122.1154220949729</v>
      </c>
      <c r="G33" s="326">
        <v>5870.6639245874348</v>
      </c>
      <c r="H33" s="326">
        <v>5692.9751347496749</v>
      </c>
      <c r="I33" s="326">
        <v>5592.8334835336445</v>
      </c>
      <c r="J33" s="326">
        <v>5721.8601199769082</v>
      </c>
      <c r="K33" s="326">
        <v>5564.5615126091188</v>
      </c>
      <c r="L33" s="24">
        <v>4875.3950041587432</v>
      </c>
      <c r="M33" s="24">
        <v>3899</v>
      </c>
      <c r="N33" s="326">
        <v>3584.1770158199997</v>
      </c>
      <c r="O33" s="326">
        <v>3299.9392455555558</v>
      </c>
    </row>
    <row r="34" spans="1:15" ht="14.5" x14ac:dyDescent="0.35">
      <c r="A34" s="122" t="s">
        <v>104</v>
      </c>
      <c r="B34" s="122" t="s">
        <v>86</v>
      </c>
      <c r="C34" s="122" t="s">
        <v>105</v>
      </c>
      <c r="D34" s="122" t="s">
        <v>86</v>
      </c>
      <c r="E34" s="140" t="s">
        <v>66</v>
      </c>
      <c r="F34" s="326">
        <v>79086.676812757782</v>
      </c>
      <c r="G34" s="326">
        <v>59992.656767226661</v>
      </c>
      <c r="H34" s="326">
        <v>58448.454361684606</v>
      </c>
      <c r="I34" s="326">
        <v>59704.669365095353</v>
      </c>
      <c r="J34" s="326">
        <v>60933.629468002233</v>
      </c>
      <c r="K34" s="326">
        <v>60067.349215253904</v>
      </c>
      <c r="L34" s="24">
        <v>41004.460916904587</v>
      </c>
      <c r="M34" s="24">
        <v>33532</v>
      </c>
      <c r="N34" s="326">
        <v>32873.022447359996</v>
      </c>
      <c r="O34" s="326">
        <v>30614.61911</v>
      </c>
    </row>
    <row r="35" spans="1:15" ht="14.5" x14ac:dyDescent="0.35">
      <c r="A35" s="122" t="s">
        <v>106</v>
      </c>
      <c r="B35" s="122" t="s">
        <v>86</v>
      </c>
      <c r="C35" s="122" t="s">
        <v>81</v>
      </c>
      <c r="D35" s="122" t="s">
        <v>86</v>
      </c>
      <c r="E35" s="140" t="s">
        <v>66</v>
      </c>
      <c r="F35" s="327"/>
      <c r="G35" s="327"/>
      <c r="H35" s="327"/>
      <c r="I35" s="327"/>
      <c r="J35" s="327"/>
      <c r="K35" s="327"/>
      <c r="L35" s="327"/>
      <c r="M35" s="326">
        <v>1246</v>
      </c>
      <c r="N35" s="326">
        <v>1290.4230120000002</v>
      </c>
      <c r="O35" s="326">
        <v>1149.7856200000001</v>
      </c>
    </row>
    <row r="36" spans="1:15" ht="14.5" x14ac:dyDescent="0.35">
      <c r="A36" s="122" t="s">
        <v>108</v>
      </c>
      <c r="B36" s="122" t="s">
        <v>86</v>
      </c>
      <c r="C36" s="122" t="s">
        <v>109</v>
      </c>
      <c r="D36" s="122" t="s">
        <v>86</v>
      </c>
      <c r="E36" s="140" t="s">
        <v>66</v>
      </c>
      <c r="F36" s="326">
        <v>80087.882001142454</v>
      </c>
      <c r="G36" s="326">
        <v>60200.079533043296</v>
      </c>
      <c r="H36" s="326">
        <v>60430.402282779236</v>
      </c>
      <c r="I36" s="326">
        <v>48203.934236640933</v>
      </c>
      <c r="J36" s="326">
        <v>55444.167517027723</v>
      </c>
      <c r="K36" s="326">
        <v>55785.197597058279</v>
      </c>
      <c r="L36" s="24">
        <v>52791.278253274395</v>
      </c>
      <c r="M36" s="24">
        <v>43353</v>
      </c>
      <c r="N36" s="326">
        <v>30088.180939666665</v>
      </c>
      <c r="O36" s="326">
        <v>19818.89072777778</v>
      </c>
    </row>
    <row r="37" spans="1:15" ht="14.5" x14ac:dyDescent="0.35">
      <c r="A37" s="122" t="s">
        <v>110</v>
      </c>
      <c r="B37" s="122" t="s">
        <v>86</v>
      </c>
      <c r="C37" s="122" t="s">
        <v>111</v>
      </c>
      <c r="D37" s="122" t="s">
        <v>86</v>
      </c>
      <c r="E37" s="140" t="s">
        <v>66</v>
      </c>
      <c r="F37" s="326">
        <v>1225.1373297077739</v>
      </c>
      <c r="G37" s="326">
        <v>930.4158403190753</v>
      </c>
      <c r="H37" s="326">
        <v>1028.8993198673584</v>
      </c>
      <c r="I37" s="326">
        <v>987.60016730709981</v>
      </c>
      <c r="J37" s="326">
        <v>954.03731773306401</v>
      </c>
      <c r="K37" s="326">
        <v>987.70870804443916</v>
      </c>
      <c r="L37" s="24">
        <v>864.18744561625908</v>
      </c>
      <c r="M37" s="24">
        <v>818</v>
      </c>
      <c r="N37" s="326">
        <v>499.29360766666656</v>
      </c>
      <c r="O37" s="326">
        <v>733.56428897854039</v>
      </c>
    </row>
    <row r="38" spans="1:15" ht="14.5" x14ac:dyDescent="0.35">
      <c r="A38" s="122" t="s">
        <v>112</v>
      </c>
      <c r="B38" s="122" t="s">
        <v>86</v>
      </c>
      <c r="C38" s="122" t="s">
        <v>113</v>
      </c>
      <c r="D38" s="122" t="s">
        <v>86</v>
      </c>
      <c r="E38" s="140" t="s">
        <v>66</v>
      </c>
      <c r="F38" s="326">
        <v>111776.658430225</v>
      </c>
      <c r="G38" s="326">
        <v>105739.15731137828</v>
      </c>
      <c r="H38" s="326">
        <v>119254.9246053199</v>
      </c>
      <c r="I38" s="326">
        <v>127974.43233220966</v>
      </c>
      <c r="J38" s="326">
        <v>107715.96667527103</v>
      </c>
      <c r="K38" s="326">
        <v>4225.6831616856371</v>
      </c>
      <c r="L38" s="24">
        <v>5633.5121724999999</v>
      </c>
      <c r="M38" s="24">
        <v>5306</v>
      </c>
      <c r="N38" s="326">
        <v>1355.6549055751284</v>
      </c>
      <c r="O38" s="326">
        <v>2020.8257888888888</v>
      </c>
    </row>
    <row r="39" spans="1:15" ht="14.5" x14ac:dyDescent="0.35">
      <c r="A39" s="123" t="s">
        <v>114</v>
      </c>
      <c r="B39" s="122" t="s">
        <v>86</v>
      </c>
      <c r="C39" s="122" t="s">
        <v>83</v>
      </c>
      <c r="D39" s="122" t="s">
        <v>86</v>
      </c>
      <c r="E39" s="122" t="s">
        <v>66</v>
      </c>
      <c r="F39" s="327"/>
      <c r="G39" s="327"/>
      <c r="H39" s="327"/>
      <c r="I39" s="327"/>
      <c r="J39" s="327"/>
      <c r="K39" s="327"/>
      <c r="L39" s="42"/>
      <c r="M39" s="42"/>
      <c r="N39" s="326">
        <v>2543.5332283333337</v>
      </c>
      <c r="O39" s="326">
        <v>3518.515695729649</v>
      </c>
    </row>
    <row r="40" spans="1:15" ht="14.5" x14ac:dyDescent="0.35">
      <c r="A40" s="123" t="s">
        <v>116</v>
      </c>
      <c r="B40" s="122" t="s">
        <v>86</v>
      </c>
      <c r="C40" s="122" t="s">
        <v>117</v>
      </c>
      <c r="D40" s="122" t="s">
        <v>86</v>
      </c>
      <c r="E40" s="140" t="s">
        <v>66</v>
      </c>
      <c r="F40" s="327"/>
      <c r="G40" s="327"/>
      <c r="H40" s="322"/>
      <c r="I40" s="322"/>
      <c r="J40" s="322"/>
      <c r="K40" s="322"/>
      <c r="L40" s="24">
        <v>0</v>
      </c>
      <c r="M40" s="24">
        <v>0</v>
      </c>
      <c r="N40" s="326">
        <v>0</v>
      </c>
      <c r="O40" s="326">
        <v>0</v>
      </c>
    </row>
    <row r="41" spans="1:15" ht="14.5" x14ac:dyDescent="0.35">
      <c r="A41" s="123" t="s">
        <v>119</v>
      </c>
      <c r="B41" s="122" t="s">
        <v>86</v>
      </c>
      <c r="C41" s="122" t="s">
        <v>117</v>
      </c>
      <c r="D41" s="122" t="s">
        <v>86</v>
      </c>
      <c r="E41" s="140" t="s">
        <v>66</v>
      </c>
      <c r="F41" s="327"/>
      <c r="G41" s="327"/>
      <c r="H41" s="327"/>
      <c r="I41" s="327"/>
      <c r="J41" s="327"/>
      <c r="K41" s="327"/>
      <c r="L41" s="24">
        <v>729.05255315870909</v>
      </c>
      <c r="M41" s="24">
        <v>641</v>
      </c>
      <c r="N41" s="326">
        <v>717.60913248000008</v>
      </c>
      <c r="O41" s="326">
        <v>569.10891555555565</v>
      </c>
    </row>
    <row r="42" spans="1:15" ht="14.5" x14ac:dyDescent="0.35">
      <c r="A42" s="123" t="s">
        <v>120</v>
      </c>
      <c r="B42" s="122" t="s">
        <v>86</v>
      </c>
      <c r="C42" s="122" t="s">
        <v>121</v>
      </c>
      <c r="D42" s="122" t="s">
        <v>86</v>
      </c>
      <c r="E42" s="140" t="s">
        <v>66</v>
      </c>
      <c r="F42" s="327"/>
      <c r="G42" s="327"/>
      <c r="H42" s="326">
        <v>18202.047283549822</v>
      </c>
      <c r="I42" s="326">
        <v>15673.459633241699</v>
      </c>
      <c r="J42" s="326">
        <v>13200.742236559941</v>
      </c>
      <c r="K42" s="326">
        <v>327.47329241882045</v>
      </c>
      <c r="L42" s="24">
        <v>476.33128526642093</v>
      </c>
      <c r="M42" s="24">
        <v>492</v>
      </c>
      <c r="N42" s="326">
        <v>113.92475464895226</v>
      </c>
      <c r="O42" s="326">
        <v>141.29117000000002</v>
      </c>
    </row>
    <row r="43" spans="1:15" ht="14.5" x14ac:dyDescent="0.35">
      <c r="A43" s="124" t="s">
        <v>123</v>
      </c>
      <c r="B43" s="66"/>
      <c r="C43" s="66"/>
      <c r="D43" s="66"/>
      <c r="E43" s="66"/>
      <c r="F43" s="134"/>
      <c r="G43" s="134"/>
      <c r="H43" s="134"/>
      <c r="I43" s="134"/>
      <c r="J43" s="134"/>
      <c r="K43" s="134"/>
      <c r="L43" s="147"/>
      <c r="M43" s="147"/>
      <c r="N43" s="429"/>
      <c r="O43" s="136"/>
    </row>
    <row r="44" spans="1:15" ht="14.5" x14ac:dyDescent="0.35">
      <c r="A44" s="119" t="s">
        <v>124</v>
      </c>
      <c r="B44" s="129"/>
      <c r="C44" s="129"/>
      <c r="D44" s="129"/>
      <c r="E44" s="129"/>
      <c r="F44" s="127"/>
      <c r="G44" s="127"/>
      <c r="H44" s="127"/>
      <c r="I44" s="127"/>
      <c r="J44" s="127"/>
      <c r="K44" s="127"/>
      <c r="L44" s="127"/>
      <c r="M44" s="127"/>
      <c r="N44" s="430"/>
      <c r="O44" s="132"/>
    </row>
    <row r="45" spans="1:15" ht="14.5" x14ac:dyDescent="0.35">
      <c r="A45" s="122" t="s">
        <v>125</v>
      </c>
      <c r="B45" s="122" t="s">
        <v>126</v>
      </c>
      <c r="C45" s="122" t="s">
        <v>65</v>
      </c>
      <c r="D45" s="122" t="s">
        <v>127</v>
      </c>
      <c r="E45" s="140" t="s">
        <v>123</v>
      </c>
      <c r="F45" s="326">
        <v>7212.9887517599991</v>
      </c>
      <c r="G45" s="326">
        <v>6250.6634151608559</v>
      </c>
      <c r="H45" s="326">
        <v>5850.7320562298173</v>
      </c>
      <c r="I45" s="326">
        <v>5103.0763935555551</v>
      </c>
      <c r="J45" s="326">
        <v>3994.5009522222222</v>
      </c>
      <c r="K45" s="326">
        <v>3386.6018537</v>
      </c>
      <c r="L45" s="24">
        <v>3492.1541151566657</v>
      </c>
      <c r="M45" s="24"/>
      <c r="N45" s="326">
        <v>0</v>
      </c>
      <c r="O45" s="326">
        <v>0</v>
      </c>
    </row>
    <row r="46" spans="1:15" ht="14.5" x14ac:dyDescent="0.35">
      <c r="A46" s="123" t="s">
        <v>128</v>
      </c>
      <c r="B46" s="122" t="s">
        <v>126</v>
      </c>
      <c r="C46" s="122" t="s">
        <v>65</v>
      </c>
      <c r="D46" s="122" t="s">
        <v>127</v>
      </c>
      <c r="E46" s="140" t="s">
        <v>123</v>
      </c>
      <c r="F46" s="327"/>
      <c r="G46" s="327"/>
      <c r="H46" s="327"/>
      <c r="I46" s="327"/>
      <c r="J46" s="326">
        <v>17.81212</v>
      </c>
      <c r="K46" s="326">
        <v>13.547711663888888</v>
      </c>
      <c r="L46" s="24">
        <v>16.189092102222222</v>
      </c>
      <c r="M46" s="24"/>
      <c r="N46" s="326">
        <v>0</v>
      </c>
      <c r="O46" s="326">
        <v>0</v>
      </c>
    </row>
    <row r="47" spans="1:15" ht="14.5" x14ac:dyDescent="0.35">
      <c r="A47" s="123" t="s">
        <v>130</v>
      </c>
      <c r="B47" s="122" t="s">
        <v>131</v>
      </c>
      <c r="C47" s="122" t="s">
        <v>65</v>
      </c>
      <c r="D47" s="122" t="s">
        <v>127</v>
      </c>
      <c r="E47" s="140" t="s">
        <v>123</v>
      </c>
      <c r="F47" s="327"/>
      <c r="G47" s="327"/>
      <c r="H47" s="327"/>
      <c r="I47" s="326">
        <v>19.259599023656797</v>
      </c>
      <c r="J47" s="326">
        <v>27.92330652409327</v>
      </c>
      <c r="K47" s="326">
        <v>17.048823555555554</v>
      </c>
      <c r="L47" s="24">
        <v>23.538869993223528</v>
      </c>
      <c r="M47" s="24">
        <v>22</v>
      </c>
      <c r="N47" s="326">
        <v>1.9118727465882353</v>
      </c>
      <c r="O47" s="326">
        <v>1.1544369848470588</v>
      </c>
    </row>
    <row r="48" spans="1:15" ht="14.5" x14ac:dyDescent="0.35">
      <c r="A48" s="123" t="s">
        <v>133</v>
      </c>
      <c r="B48" s="122" t="s">
        <v>131</v>
      </c>
      <c r="C48" s="122" t="s">
        <v>65</v>
      </c>
      <c r="D48" s="122" t="s">
        <v>127</v>
      </c>
      <c r="E48" s="140" t="s">
        <v>123</v>
      </c>
      <c r="F48" s="327"/>
      <c r="G48" s="327"/>
      <c r="H48" s="327"/>
      <c r="I48" s="326">
        <v>51.812171599999992</v>
      </c>
      <c r="J48" s="326">
        <v>45.756362788499999</v>
      </c>
      <c r="K48" s="326">
        <v>46.945631999999996</v>
      </c>
      <c r="L48" s="24">
        <v>50.862154455000002</v>
      </c>
      <c r="M48" s="24"/>
      <c r="N48" s="326">
        <v>0</v>
      </c>
      <c r="O48" s="326">
        <v>73.508647848371041</v>
      </c>
    </row>
    <row r="49" spans="1:15" ht="14.5" x14ac:dyDescent="0.35">
      <c r="A49" s="122" t="s">
        <v>134</v>
      </c>
      <c r="B49" s="122" t="s">
        <v>131</v>
      </c>
      <c r="C49" s="122" t="s">
        <v>65</v>
      </c>
      <c r="D49" s="122" t="s">
        <v>127</v>
      </c>
      <c r="E49" s="140" t="s">
        <v>123</v>
      </c>
      <c r="F49" s="326">
        <v>12259.08545205589</v>
      </c>
      <c r="G49" s="326">
        <v>12011.635377411962</v>
      </c>
      <c r="H49" s="326">
        <v>11167.082872058267</v>
      </c>
      <c r="I49" s="326">
        <v>11984.573702211517</v>
      </c>
      <c r="J49" s="326">
        <v>9616.4359036353126</v>
      </c>
      <c r="K49" s="326">
        <v>10143.813725949511</v>
      </c>
      <c r="L49" s="24">
        <v>10652.305268911199</v>
      </c>
      <c r="M49" s="24">
        <v>9917</v>
      </c>
      <c r="N49" s="326">
        <v>5252.6309608276997</v>
      </c>
      <c r="O49" s="326">
        <v>5561.8014675807999</v>
      </c>
    </row>
    <row r="50" spans="1:15" ht="14.5" x14ac:dyDescent="0.35">
      <c r="A50" s="122" t="s">
        <v>135</v>
      </c>
      <c r="B50" s="122" t="s">
        <v>136</v>
      </c>
      <c r="C50" s="122" t="s">
        <v>65</v>
      </c>
      <c r="D50" s="122" t="s">
        <v>127</v>
      </c>
      <c r="E50" s="140" t="s">
        <v>123</v>
      </c>
      <c r="F50" s="326">
        <v>4063.8384162999996</v>
      </c>
      <c r="G50" s="326">
        <v>4253.3663294999997</v>
      </c>
      <c r="H50" s="326">
        <v>4225.3802312199996</v>
      </c>
      <c r="I50" s="326">
        <v>3872.1693627999994</v>
      </c>
      <c r="J50" s="326">
        <v>3750.2477151100002</v>
      </c>
      <c r="K50" s="326">
        <v>3438.4127944000002</v>
      </c>
      <c r="L50" s="24">
        <v>3479.3989372799997</v>
      </c>
      <c r="M50" s="24">
        <v>3978</v>
      </c>
      <c r="N50" s="326">
        <v>4536.0982078322459</v>
      </c>
      <c r="O50" s="326">
        <v>3748.7209748378268</v>
      </c>
    </row>
    <row r="51" spans="1:15" ht="14.5" x14ac:dyDescent="0.35">
      <c r="A51" s="123" t="s">
        <v>137</v>
      </c>
      <c r="B51" s="122" t="s">
        <v>136</v>
      </c>
      <c r="C51" s="122" t="s">
        <v>65</v>
      </c>
      <c r="D51" s="122" t="s">
        <v>127</v>
      </c>
      <c r="E51" s="140" t="s">
        <v>123</v>
      </c>
      <c r="F51" s="327"/>
      <c r="G51" s="327"/>
      <c r="H51" s="327"/>
      <c r="I51" s="327"/>
      <c r="J51" s="326">
        <v>0.68909929295999994</v>
      </c>
      <c r="K51" s="326">
        <v>603.55860239999993</v>
      </c>
      <c r="L51" s="24">
        <v>561.20063243999994</v>
      </c>
      <c r="M51" s="327"/>
      <c r="N51" s="327"/>
      <c r="O51" s="327"/>
    </row>
    <row r="52" spans="1:15" ht="14.5" x14ac:dyDescent="0.35">
      <c r="A52" s="122" t="s">
        <v>335</v>
      </c>
      <c r="B52" s="122" t="s">
        <v>136</v>
      </c>
      <c r="C52" s="122" t="s">
        <v>65</v>
      </c>
      <c r="D52" s="122" t="s">
        <v>127</v>
      </c>
      <c r="E52" s="140" t="s">
        <v>123</v>
      </c>
      <c r="F52" s="326">
        <v>9706.839940841819</v>
      </c>
      <c r="G52" s="326">
        <v>10078.157384166665</v>
      </c>
      <c r="H52" s="326">
        <v>10337.183096551986</v>
      </c>
      <c r="I52" s="326">
        <v>10692.239425833333</v>
      </c>
      <c r="J52" s="326">
        <v>9974.0283916333337</v>
      </c>
      <c r="K52" s="326">
        <v>8500.503988800001</v>
      </c>
      <c r="L52" s="24">
        <v>8915.0815138333328</v>
      </c>
      <c r="M52" s="24">
        <v>10652</v>
      </c>
      <c r="N52" s="326">
        <v>1495.325665902202</v>
      </c>
      <c r="O52" s="326">
        <v>2822.4547159075764</v>
      </c>
    </row>
    <row r="53" spans="1:15" ht="14.5" x14ac:dyDescent="0.35">
      <c r="A53" s="122" t="s">
        <v>336</v>
      </c>
      <c r="B53" s="122" t="s">
        <v>141</v>
      </c>
      <c r="C53" s="122" t="s">
        <v>65</v>
      </c>
      <c r="D53" s="122" t="s">
        <v>127</v>
      </c>
      <c r="E53" s="140" t="s">
        <v>123</v>
      </c>
      <c r="F53" s="326">
        <v>4186.8413986599935</v>
      </c>
      <c r="G53" s="326">
        <v>4291.6896415300007</v>
      </c>
      <c r="H53" s="326">
        <v>4050.3964159352299</v>
      </c>
      <c r="I53" s="326">
        <v>4553.07257681186</v>
      </c>
      <c r="J53" s="326">
        <v>2919.7836688820798</v>
      </c>
      <c r="K53" s="326">
        <v>3008.2749408583336</v>
      </c>
      <c r="L53" s="24">
        <v>3021.354966602818</v>
      </c>
      <c r="M53" s="24">
        <v>3052</v>
      </c>
      <c r="N53" s="326">
        <v>3068.8535023363679</v>
      </c>
      <c r="O53" s="326">
        <v>2721.6318846272088</v>
      </c>
    </row>
    <row r="54" spans="1:15" ht="14.5" x14ac:dyDescent="0.35">
      <c r="A54" s="122" t="s">
        <v>337</v>
      </c>
      <c r="B54" s="122" t="s">
        <v>143</v>
      </c>
      <c r="C54" s="122" t="s">
        <v>65</v>
      </c>
      <c r="D54" s="122" t="s">
        <v>127</v>
      </c>
      <c r="E54" s="140" t="s">
        <v>123</v>
      </c>
      <c r="F54" s="326">
        <v>2390.4313514999999</v>
      </c>
      <c r="G54" s="326">
        <v>2615.7265862933323</v>
      </c>
      <c r="H54" s="326">
        <v>1860.84780327</v>
      </c>
      <c r="I54" s="326">
        <v>2359.2030246777504</v>
      </c>
      <c r="J54" s="326">
        <v>1745.2482749999999</v>
      </c>
      <c r="K54" s="326">
        <v>2012.2164089999999</v>
      </c>
      <c r="L54" s="24">
        <v>1873.9965061805553</v>
      </c>
      <c r="M54" s="24">
        <v>2182</v>
      </c>
      <c r="N54" s="326">
        <v>3008.9032100559352</v>
      </c>
      <c r="O54" s="326">
        <v>2518.0590271179553</v>
      </c>
    </row>
    <row r="55" spans="1:15" ht="14.5" x14ac:dyDescent="0.35">
      <c r="A55" s="122" t="s">
        <v>144</v>
      </c>
      <c r="B55" s="122" t="s">
        <v>145</v>
      </c>
      <c r="C55" s="122" t="s">
        <v>65</v>
      </c>
      <c r="D55" s="122" t="s">
        <v>127</v>
      </c>
      <c r="E55" s="140" t="s">
        <v>123</v>
      </c>
      <c r="F55" s="326">
        <v>9105.4915532333325</v>
      </c>
      <c r="G55" s="326">
        <v>8968.1791091666655</v>
      </c>
      <c r="H55" s="326">
        <v>9922.6344179833322</v>
      </c>
      <c r="I55" s="326">
        <v>8919.3260310085188</v>
      </c>
      <c r="J55" s="326">
        <v>6935.5562092143191</v>
      </c>
      <c r="K55" s="326">
        <v>5743.0344446222225</v>
      </c>
      <c r="L55" s="24">
        <v>5407.5950914951582</v>
      </c>
      <c r="M55" s="24"/>
      <c r="N55" s="326">
        <v>0</v>
      </c>
      <c r="O55" s="326">
        <v>0</v>
      </c>
    </row>
    <row r="56" spans="1:15" ht="14.5" x14ac:dyDescent="0.35">
      <c r="A56" s="122" t="s">
        <v>146</v>
      </c>
      <c r="B56" s="122" t="s">
        <v>147</v>
      </c>
      <c r="C56" s="122" t="s">
        <v>65</v>
      </c>
      <c r="D56" s="122" t="s">
        <v>127</v>
      </c>
      <c r="E56" s="140" t="s">
        <v>123</v>
      </c>
      <c r="F56" s="326">
        <v>12912.176920808331</v>
      </c>
      <c r="G56" s="326">
        <v>14660.1959467</v>
      </c>
      <c r="H56" s="326">
        <v>14106.105307800002</v>
      </c>
      <c r="I56" s="326">
        <v>14784.13208528</v>
      </c>
      <c r="J56" s="326">
        <v>12117.99375</v>
      </c>
      <c r="K56" s="326">
        <v>12895.240946688889</v>
      </c>
      <c r="L56" s="24">
        <v>11885.74499196</v>
      </c>
      <c r="M56" s="24"/>
      <c r="N56" s="326">
        <v>0</v>
      </c>
      <c r="O56" s="326">
        <v>0</v>
      </c>
    </row>
    <row r="57" spans="1:15" ht="14.5" x14ac:dyDescent="0.35">
      <c r="A57" s="122" t="s">
        <v>148</v>
      </c>
      <c r="B57" s="122" t="s">
        <v>131</v>
      </c>
      <c r="C57" s="122" t="s">
        <v>81</v>
      </c>
      <c r="D57" s="122" t="s">
        <v>127</v>
      </c>
      <c r="E57" s="140" t="s">
        <v>123</v>
      </c>
      <c r="F57" s="327"/>
      <c r="G57" s="327"/>
      <c r="H57" s="327"/>
      <c r="I57" s="327"/>
      <c r="J57" s="327"/>
      <c r="K57" s="327"/>
      <c r="L57" s="42"/>
      <c r="M57" s="42"/>
      <c r="N57" s="326">
        <v>0</v>
      </c>
      <c r="O57" s="42"/>
    </row>
    <row r="58" spans="1:15" ht="14.5" x14ac:dyDescent="0.35">
      <c r="A58" s="122" t="s">
        <v>150</v>
      </c>
      <c r="B58" s="122" t="s">
        <v>131</v>
      </c>
      <c r="C58" s="122" t="s">
        <v>81</v>
      </c>
      <c r="D58" s="122" t="s">
        <v>127</v>
      </c>
      <c r="E58" s="140" t="s">
        <v>123</v>
      </c>
      <c r="F58" s="327"/>
      <c r="G58" s="327"/>
      <c r="H58" s="327"/>
      <c r="I58" s="327"/>
      <c r="J58" s="327"/>
      <c r="K58" s="327"/>
      <c r="L58" s="42"/>
      <c r="M58" s="42"/>
      <c r="N58" s="326">
        <v>0</v>
      </c>
      <c r="O58" s="42"/>
    </row>
    <row r="59" spans="1:15" ht="14.5" x14ac:dyDescent="0.35">
      <c r="A59" s="122" t="s">
        <v>151</v>
      </c>
      <c r="B59" s="122" t="s">
        <v>131</v>
      </c>
      <c r="C59" s="122" t="s">
        <v>81</v>
      </c>
      <c r="D59" s="122" t="s">
        <v>127</v>
      </c>
      <c r="E59" s="140" t="s">
        <v>123</v>
      </c>
      <c r="F59" s="327"/>
      <c r="G59" s="327"/>
      <c r="H59" s="327"/>
      <c r="I59" s="327"/>
      <c r="J59" s="327"/>
      <c r="K59" s="327"/>
      <c r="L59" s="42"/>
      <c r="M59" s="42"/>
      <c r="N59" s="326">
        <v>0</v>
      </c>
      <c r="O59" s="42"/>
    </row>
    <row r="60" spans="1:15" ht="14.5" x14ac:dyDescent="0.35">
      <c r="A60" s="122" t="s">
        <v>152</v>
      </c>
      <c r="B60" s="122" t="s">
        <v>131</v>
      </c>
      <c r="C60" s="122" t="s">
        <v>81</v>
      </c>
      <c r="D60" s="122" t="s">
        <v>127</v>
      </c>
      <c r="E60" s="140" t="s">
        <v>123</v>
      </c>
      <c r="F60" s="327"/>
      <c r="G60" s="327"/>
      <c r="H60" s="327"/>
      <c r="I60" s="327"/>
      <c r="J60" s="327"/>
      <c r="K60" s="327"/>
      <c r="L60" s="42"/>
      <c r="M60" s="42"/>
      <c r="N60" s="326">
        <v>0</v>
      </c>
      <c r="O60" s="42"/>
    </row>
    <row r="61" spans="1:15" ht="14.5" x14ac:dyDescent="0.35">
      <c r="A61" s="123" t="s">
        <v>153</v>
      </c>
      <c r="B61" s="122" t="s">
        <v>131</v>
      </c>
      <c r="C61" s="122" t="s">
        <v>81</v>
      </c>
      <c r="D61" s="122" t="s">
        <v>127</v>
      </c>
      <c r="E61" s="140" t="s">
        <v>123</v>
      </c>
      <c r="F61" s="327"/>
      <c r="G61" s="326">
        <v>117.86637066</v>
      </c>
      <c r="H61" s="326">
        <v>101.79752549999999</v>
      </c>
      <c r="I61" s="326">
        <v>137.79863943999999</v>
      </c>
      <c r="J61" s="326">
        <v>120.31110000000001</v>
      </c>
      <c r="K61" s="326">
        <v>109.69919999999999</v>
      </c>
      <c r="L61" s="24">
        <v>131.942994</v>
      </c>
      <c r="M61" s="24">
        <v>124</v>
      </c>
      <c r="N61" s="326">
        <v>194.17163632519996</v>
      </c>
      <c r="O61" s="42"/>
    </row>
    <row r="62" spans="1:15" ht="14.5" x14ac:dyDescent="0.35">
      <c r="A62" s="51" t="s">
        <v>549</v>
      </c>
      <c r="B62" s="420" t="s">
        <v>131</v>
      </c>
      <c r="C62" s="420" t="s">
        <v>81</v>
      </c>
      <c r="D62" s="420" t="s">
        <v>127</v>
      </c>
      <c r="E62" s="420" t="s">
        <v>123</v>
      </c>
      <c r="F62" s="327"/>
      <c r="G62" s="327"/>
      <c r="H62" s="327"/>
      <c r="I62" s="327"/>
      <c r="J62" s="327"/>
      <c r="K62" s="327"/>
      <c r="L62" s="327"/>
      <c r="M62" s="327"/>
      <c r="N62" s="327"/>
      <c r="O62" s="326">
        <v>164.80416774409079</v>
      </c>
    </row>
    <row r="63" spans="1:15" ht="14.5" x14ac:dyDescent="0.35">
      <c r="A63" s="122" t="s">
        <v>155</v>
      </c>
      <c r="B63" s="122" t="s">
        <v>147</v>
      </c>
      <c r="C63" s="122" t="s">
        <v>81</v>
      </c>
      <c r="D63" s="122" t="s">
        <v>127</v>
      </c>
      <c r="E63" s="140" t="s">
        <v>123</v>
      </c>
      <c r="F63" s="326">
        <v>34.74943214999999</v>
      </c>
      <c r="G63" s="326">
        <v>37.871449500000004</v>
      </c>
      <c r="H63" s="326">
        <v>35.681283000000001</v>
      </c>
      <c r="I63" s="326">
        <v>39.869957999999997</v>
      </c>
      <c r="J63" s="326">
        <v>36.445871249999996</v>
      </c>
      <c r="K63" s="326">
        <v>38.588122200000008</v>
      </c>
      <c r="L63" s="24">
        <v>11.71386225</v>
      </c>
      <c r="M63" s="24"/>
      <c r="N63" s="326">
        <v>0</v>
      </c>
      <c r="O63" s="327"/>
    </row>
    <row r="64" spans="1:15" ht="14.5" x14ac:dyDescent="0.35">
      <c r="A64" s="122" t="s">
        <v>156</v>
      </c>
      <c r="B64" s="122" t="s">
        <v>147</v>
      </c>
      <c r="C64" s="122" t="s">
        <v>81</v>
      </c>
      <c r="D64" s="122" t="s">
        <v>127</v>
      </c>
      <c r="E64" s="140" t="s">
        <v>123</v>
      </c>
      <c r="F64" s="326">
        <v>26.779782329999996</v>
      </c>
      <c r="G64" s="326">
        <v>29.1857769</v>
      </c>
      <c r="H64" s="326">
        <v>26.419753800000006</v>
      </c>
      <c r="I64" s="326">
        <v>27.559525399999998</v>
      </c>
      <c r="J64" s="326">
        <v>23.176955249999999</v>
      </c>
      <c r="K64" s="326">
        <v>24.539272919999998</v>
      </c>
      <c r="L64" s="24">
        <v>5.3077808499999994</v>
      </c>
      <c r="M64" s="24"/>
      <c r="N64" s="326">
        <v>0</v>
      </c>
      <c r="O64" s="327"/>
    </row>
    <row r="65" spans="1:15" ht="14.5" x14ac:dyDescent="0.35">
      <c r="A65" s="122" t="s">
        <v>157</v>
      </c>
      <c r="B65" s="122" t="s">
        <v>147</v>
      </c>
      <c r="C65" s="122" t="s">
        <v>81</v>
      </c>
      <c r="D65" s="122" t="s">
        <v>127</v>
      </c>
      <c r="E65" s="140" t="s">
        <v>123</v>
      </c>
      <c r="F65" s="326">
        <v>1.3883021099999999</v>
      </c>
      <c r="G65" s="326">
        <v>1.5130323000000001</v>
      </c>
      <c r="H65" s="326">
        <v>15.802182000000002</v>
      </c>
      <c r="I65" s="326">
        <v>14.586569999999998</v>
      </c>
      <c r="J65" s="326">
        <v>8.4309075000000018</v>
      </c>
      <c r="K65" s="326">
        <v>8.9264676000000005</v>
      </c>
      <c r="L65" s="327"/>
      <c r="M65" s="327"/>
      <c r="N65" s="327"/>
      <c r="O65" s="327"/>
    </row>
    <row r="66" spans="1:15" ht="14.5" x14ac:dyDescent="0.35">
      <c r="A66" s="122" t="s">
        <v>158</v>
      </c>
      <c r="B66" s="122" t="s">
        <v>147</v>
      </c>
      <c r="C66" s="122" t="s">
        <v>81</v>
      </c>
      <c r="D66" s="122" t="s">
        <v>127</v>
      </c>
      <c r="E66" s="140" t="s">
        <v>123</v>
      </c>
      <c r="F66" s="326">
        <v>1.3240870299999998</v>
      </c>
      <c r="G66" s="326">
        <v>1.4430479000000001</v>
      </c>
      <c r="H66" s="326">
        <v>12.410244000000002</v>
      </c>
      <c r="I66" s="326">
        <v>11.977589999999999</v>
      </c>
      <c r="J66" s="326">
        <v>17.895577499999998</v>
      </c>
      <c r="K66" s="326">
        <v>18.947461200000003</v>
      </c>
      <c r="L66" s="24">
        <v>4.1619587000000005</v>
      </c>
      <c r="M66" s="24"/>
      <c r="N66" s="326">
        <v>0</v>
      </c>
      <c r="O66" s="327"/>
    </row>
    <row r="67" spans="1:15" ht="14.5" x14ac:dyDescent="0.35">
      <c r="A67" s="122" t="s">
        <v>159</v>
      </c>
      <c r="B67" s="122" t="s">
        <v>147</v>
      </c>
      <c r="C67" s="122" t="s">
        <v>81</v>
      </c>
      <c r="D67" s="122" t="s">
        <v>127</v>
      </c>
      <c r="E67" s="140" t="s">
        <v>123</v>
      </c>
      <c r="F67" s="326">
        <v>0.19055126999999999</v>
      </c>
      <c r="G67" s="326">
        <v>0.20767110000000003</v>
      </c>
      <c r="H67" s="326">
        <v>20.299613400000005</v>
      </c>
      <c r="I67" s="326">
        <v>20.107329799999999</v>
      </c>
      <c r="J67" s="326">
        <v>19.109291249999998</v>
      </c>
      <c r="K67" s="326">
        <v>20.232515800000002</v>
      </c>
      <c r="L67" s="24">
        <v>5.2150713</v>
      </c>
      <c r="M67" s="24"/>
      <c r="N67" s="326">
        <v>0</v>
      </c>
      <c r="O67" s="327"/>
    </row>
    <row r="68" spans="1:15" ht="14.5" x14ac:dyDescent="0.35">
      <c r="A68" s="122" t="s">
        <v>160</v>
      </c>
      <c r="B68" s="122" t="s">
        <v>147</v>
      </c>
      <c r="C68" s="122" t="s">
        <v>81</v>
      </c>
      <c r="D68" s="122" t="s">
        <v>127</v>
      </c>
      <c r="E68" s="140" t="s">
        <v>123</v>
      </c>
      <c r="F68" s="326">
        <v>15.895326269999998</v>
      </c>
      <c r="G68" s="326">
        <v>17.323421100000004</v>
      </c>
      <c r="H68" s="326">
        <v>16.373610000000003</v>
      </c>
      <c r="I68" s="326">
        <v>17.163926</v>
      </c>
      <c r="J68" s="326">
        <v>4.888548000000001</v>
      </c>
      <c r="K68" s="326">
        <v>5.1758918400000002</v>
      </c>
      <c r="L68" s="327"/>
      <c r="M68" s="327"/>
      <c r="N68" s="327"/>
      <c r="O68" s="327"/>
    </row>
    <row r="69" spans="1:15" ht="14.5" x14ac:dyDescent="0.35">
      <c r="A69" s="122" t="s">
        <v>161</v>
      </c>
      <c r="B69" s="122" t="s">
        <v>147</v>
      </c>
      <c r="C69" s="122" t="s">
        <v>81</v>
      </c>
      <c r="D69" s="122" t="s">
        <v>127</v>
      </c>
      <c r="E69" s="140" t="s">
        <v>123</v>
      </c>
      <c r="F69" s="326">
        <v>28.066875889999995</v>
      </c>
      <c r="G69" s="326">
        <v>30.588507700000001</v>
      </c>
      <c r="H69" s="326">
        <v>34.928170200000011</v>
      </c>
      <c r="I69" s="326">
        <v>39.074614400000002</v>
      </c>
      <c r="J69" s="326">
        <v>36.181687500000002</v>
      </c>
      <c r="K69" s="326">
        <v>38.308410000000002</v>
      </c>
      <c r="L69" s="24">
        <v>8.7757968999999996</v>
      </c>
      <c r="M69" s="24"/>
      <c r="N69" s="326">
        <v>0</v>
      </c>
      <c r="O69" s="327"/>
    </row>
    <row r="70" spans="1:15" ht="14.5" x14ac:dyDescent="0.35">
      <c r="A70" s="122" t="s">
        <v>162</v>
      </c>
      <c r="B70" s="122" t="s">
        <v>147</v>
      </c>
      <c r="C70" s="122" t="s">
        <v>81</v>
      </c>
      <c r="D70" s="122" t="s">
        <v>127</v>
      </c>
      <c r="E70" s="140" t="s">
        <v>123</v>
      </c>
      <c r="F70" s="326">
        <v>20.082568279999997</v>
      </c>
      <c r="G70" s="326">
        <v>21.8868604</v>
      </c>
      <c r="H70" s="326">
        <v>14.176542600000003</v>
      </c>
      <c r="I70" s="327"/>
      <c r="J70" s="327"/>
      <c r="K70" s="327"/>
      <c r="L70" s="327"/>
      <c r="M70" s="327"/>
      <c r="N70" s="327"/>
      <c r="O70" s="327"/>
    </row>
    <row r="71" spans="1:15" ht="14.5" x14ac:dyDescent="0.35">
      <c r="A71" s="123" t="s">
        <v>163</v>
      </c>
      <c r="B71" s="122" t="s">
        <v>147</v>
      </c>
      <c r="C71" s="122" t="s">
        <v>81</v>
      </c>
      <c r="D71" s="122" t="s">
        <v>127</v>
      </c>
      <c r="E71" s="140" t="s">
        <v>123</v>
      </c>
      <c r="F71" s="327"/>
      <c r="G71" s="327"/>
      <c r="H71" s="327"/>
      <c r="I71" s="327"/>
      <c r="J71" s="326">
        <v>28.567835250000005</v>
      </c>
      <c r="K71" s="326">
        <v>30.24702332</v>
      </c>
      <c r="L71" s="327"/>
      <c r="M71" s="327"/>
      <c r="N71" s="327"/>
      <c r="O71" s="327"/>
    </row>
    <row r="72" spans="1:15" ht="14.5" x14ac:dyDescent="0.35">
      <c r="A72" s="122" t="s">
        <v>165</v>
      </c>
      <c r="B72" s="122" t="s">
        <v>147</v>
      </c>
      <c r="C72" s="122" t="s">
        <v>81</v>
      </c>
      <c r="D72" s="122" t="s">
        <v>127</v>
      </c>
      <c r="E72" s="140" t="s">
        <v>123</v>
      </c>
      <c r="F72" s="326">
        <v>14.599158839999998</v>
      </c>
      <c r="G72" s="326">
        <v>15.910801200000002</v>
      </c>
      <c r="H72" s="326">
        <v>19.174339800000006</v>
      </c>
      <c r="I72" s="326">
        <v>17.3845034</v>
      </c>
      <c r="J72" s="327"/>
      <c r="K72" s="327"/>
      <c r="L72" s="24">
        <v>25.591866649999996</v>
      </c>
      <c r="M72" s="24"/>
      <c r="N72" s="326">
        <v>0</v>
      </c>
      <c r="O72" s="327"/>
    </row>
    <row r="73" spans="1:15" ht="14.5" x14ac:dyDescent="0.35">
      <c r="A73" s="51" t="s">
        <v>550</v>
      </c>
      <c r="B73" s="420" t="s">
        <v>147</v>
      </c>
      <c r="C73" s="420" t="s">
        <v>81</v>
      </c>
      <c r="D73" s="420" t="s">
        <v>127</v>
      </c>
      <c r="E73" s="420" t="s">
        <v>123</v>
      </c>
      <c r="F73" s="327"/>
      <c r="G73" s="327"/>
      <c r="H73" s="327"/>
      <c r="I73" s="327"/>
      <c r="J73" s="327"/>
      <c r="K73" s="327"/>
      <c r="L73" s="327"/>
      <c r="M73" s="327"/>
      <c r="N73" s="327"/>
      <c r="O73" s="326">
        <v>0</v>
      </c>
    </row>
    <row r="74" spans="1:15" ht="14.5" x14ac:dyDescent="0.35">
      <c r="A74" s="124" t="s">
        <v>166</v>
      </c>
      <c r="B74" s="66"/>
      <c r="C74" s="66"/>
      <c r="D74" s="66"/>
      <c r="E74" s="66"/>
      <c r="F74" s="134"/>
      <c r="G74" s="134"/>
      <c r="H74" s="134"/>
      <c r="I74" s="134"/>
      <c r="J74" s="134"/>
      <c r="K74" s="134"/>
      <c r="L74" s="134"/>
      <c r="M74" s="134"/>
      <c r="N74" s="428"/>
      <c r="O74" s="136"/>
    </row>
    <row r="75" spans="1:15" ht="14.5" x14ac:dyDescent="0.35">
      <c r="A75" s="122" t="s">
        <v>167</v>
      </c>
      <c r="B75" s="122" t="s">
        <v>166</v>
      </c>
      <c r="C75" s="122" t="s">
        <v>65</v>
      </c>
      <c r="D75" s="122" t="s">
        <v>166</v>
      </c>
      <c r="E75" s="140" t="s">
        <v>123</v>
      </c>
      <c r="F75" s="326">
        <v>2035.7626176166671</v>
      </c>
      <c r="G75" s="326">
        <v>2745.4631039999999</v>
      </c>
      <c r="H75" s="326">
        <v>3128.9698440000002</v>
      </c>
      <c r="I75" s="326">
        <v>2893.9715136111113</v>
      </c>
      <c r="J75" s="326">
        <v>2819.1396067777782</v>
      </c>
      <c r="K75" s="330"/>
      <c r="L75" s="330"/>
      <c r="M75" s="330"/>
      <c r="N75" s="327"/>
      <c r="O75" s="327"/>
    </row>
    <row r="76" spans="1:15" ht="14.5" x14ac:dyDescent="0.35">
      <c r="A76" s="122" t="s">
        <v>168</v>
      </c>
      <c r="B76" s="122" t="s">
        <v>166</v>
      </c>
      <c r="C76" s="122" t="s">
        <v>65</v>
      </c>
      <c r="D76" s="122" t="s">
        <v>166</v>
      </c>
      <c r="E76" s="140" t="s">
        <v>123</v>
      </c>
      <c r="F76" s="326">
        <v>411.49927843555565</v>
      </c>
      <c r="G76" s="327"/>
      <c r="H76" s="327"/>
      <c r="I76" s="327"/>
      <c r="J76" s="327"/>
      <c r="K76" s="327"/>
      <c r="L76" s="327"/>
      <c r="M76" s="327"/>
      <c r="N76" s="327"/>
      <c r="O76" s="327"/>
    </row>
    <row r="77" spans="1:15" ht="14.5" x14ac:dyDescent="0.35">
      <c r="A77" s="122" t="s">
        <v>169</v>
      </c>
      <c r="B77" s="122" t="s">
        <v>166</v>
      </c>
      <c r="C77" s="122" t="s">
        <v>65</v>
      </c>
      <c r="D77" s="122" t="s">
        <v>166</v>
      </c>
      <c r="E77" s="140" t="s">
        <v>123</v>
      </c>
      <c r="F77" s="326">
        <v>1292.4386397999999</v>
      </c>
      <c r="G77" s="326">
        <v>1564.6179240000001</v>
      </c>
      <c r="H77" s="326">
        <v>1655.1596880000002</v>
      </c>
      <c r="I77" s="326">
        <v>1404.0127655000001</v>
      </c>
      <c r="J77" s="326">
        <v>1291.2829840000002</v>
      </c>
      <c r="K77" s="330"/>
      <c r="L77" s="327"/>
      <c r="M77" s="327"/>
      <c r="N77" s="327"/>
      <c r="O77" s="327"/>
    </row>
    <row r="78" spans="1:15" ht="14.5" x14ac:dyDescent="0.35">
      <c r="A78" s="124" t="s">
        <v>170</v>
      </c>
      <c r="B78" s="66"/>
      <c r="C78" s="66"/>
      <c r="D78" s="66"/>
      <c r="E78" s="66"/>
      <c r="F78" s="134"/>
      <c r="G78" s="134"/>
      <c r="H78" s="134"/>
      <c r="I78" s="134"/>
      <c r="J78" s="134"/>
      <c r="K78" s="134"/>
      <c r="L78" s="134"/>
      <c r="M78" s="134"/>
      <c r="N78" s="428"/>
      <c r="O78" s="136"/>
    </row>
    <row r="79" spans="1:15" ht="14.5" x14ac:dyDescent="0.35">
      <c r="A79" s="122" t="s">
        <v>171</v>
      </c>
      <c r="B79" s="122" t="s">
        <v>172</v>
      </c>
      <c r="C79" s="122" t="s">
        <v>65</v>
      </c>
      <c r="D79" s="122" t="s">
        <v>173</v>
      </c>
      <c r="E79" s="140" t="s">
        <v>123</v>
      </c>
      <c r="F79" s="326">
        <v>179.94239999999999</v>
      </c>
      <c r="G79" s="326">
        <v>216.40015964</v>
      </c>
      <c r="H79" s="326">
        <v>215.551805</v>
      </c>
      <c r="I79" s="326">
        <v>218.93566499999997</v>
      </c>
      <c r="J79" s="326">
        <v>140.41023566666664</v>
      </c>
      <c r="K79" s="326">
        <v>12.602411315438633</v>
      </c>
      <c r="L79" s="24"/>
      <c r="M79" s="24">
        <v>128</v>
      </c>
      <c r="N79" s="326">
        <v>106.86268522959674</v>
      </c>
      <c r="O79" s="326">
        <v>80.185504282078426</v>
      </c>
    </row>
    <row r="80" spans="1:15" ht="14.5" x14ac:dyDescent="0.35">
      <c r="A80" s="123" t="s">
        <v>174</v>
      </c>
      <c r="B80" s="122" t="s">
        <v>175</v>
      </c>
      <c r="C80" s="122" t="s">
        <v>65</v>
      </c>
      <c r="D80" s="122" t="s">
        <v>173</v>
      </c>
      <c r="E80" s="140" t="s">
        <v>123</v>
      </c>
      <c r="F80" s="327"/>
      <c r="G80" s="327"/>
      <c r="H80" s="326">
        <v>30.769542099999999</v>
      </c>
      <c r="I80" s="326">
        <v>42.177064950000002</v>
      </c>
      <c r="J80" s="326">
        <v>45.783786783333326</v>
      </c>
      <c r="K80" s="326">
        <v>44.815707750000001</v>
      </c>
      <c r="L80" s="24">
        <v>51.135903412499999</v>
      </c>
      <c r="M80" s="24">
        <v>1</v>
      </c>
      <c r="N80" s="327"/>
      <c r="O80" s="327"/>
    </row>
    <row r="81" spans="1:15" ht="14.5" x14ac:dyDescent="0.35">
      <c r="A81" s="123" t="s">
        <v>177</v>
      </c>
      <c r="B81" s="122" t="s">
        <v>178</v>
      </c>
      <c r="C81" s="122" t="s">
        <v>65</v>
      </c>
      <c r="D81" s="122" t="s">
        <v>173</v>
      </c>
      <c r="E81" s="140" t="s">
        <v>123</v>
      </c>
      <c r="F81" s="327"/>
      <c r="G81" s="327"/>
      <c r="H81" s="326">
        <v>31.015375160000005</v>
      </c>
      <c r="I81" s="326">
        <v>35.64353367999999</v>
      </c>
      <c r="J81" s="326">
        <v>90.048936874999981</v>
      </c>
      <c r="K81" s="326">
        <v>106.81209625833333</v>
      </c>
      <c r="L81" s="24">
        <v>135.91495187999999</v>
      </c>
      <c r="M81" s="24">
        <v>112</v>
      </c>
      <c r="N81" s="326">
        <v>96.995625057067542</v>
      </c>
      <c r="O81" s="326">
        <v>124.57030450981409</v>
      </c>
    </row>
    <row r="82" spans="1:15" ht="14.5" x14ac:dyDescent="0.35">
      <c r="A82" s="123" t="s">
        <v>180</v>
      </c>
      <c r="B82" s="122" t="s">
        <v>181</v>
      </c>
      <c r="C82" s="122" t="s">
        <v>182</v>
      </c>
      <c r="D82" s="122" t="s">
        <v>173</v>
      </c>
      <c r="E82" s="140" t="s">
        <v>123</v>
      </c>
      <c r="F82" s="327"/>
      <c r="G82" s="327"/>
      <c r="H82" s="326">
        <v>1009.79778592</v>
      </c>
      <c r="I82" s="326">
        <v>988.43653024000014</v>
      </c>
      <c r="J82" s="326">
        <v>809.5637999999999</v>
      </c>
      <c r="K82" s="326">
        <v>101.47974067503836</v>
      </c>
      <c r="L82" s="24">
        <v>0</v>
      </c>
      <c r="M82" s="24">
        <v>0</v>
      </c>
      <c r="N82" s="326">
        <v>0</v>
      </c>
      <c r="O82" s="326">
        <v>0</v>
      </c>
    </row>
    <row r="83" spans="1:15" ht="14.5" x14ac:dyDescent="0.35">
      <c r="A83" s="122" t="s">
        <v>183</v>
      </c>
      <c r="B83" s="122" t="s">
        <v>181</v>
      </c>
      <c r="C83" s="122" t="s">
        <v>65</v>
      </c>
      <c r="D83" s="122" t="s">
        <v>173</v>
      </c>
      <c r="E83" s="140" t="s">
        <v>123</v>
      </c>
      <c r="F83" s="326">
        <v>24393.241367966664</v>
      </c>
      <c r="G83" s="326">
        <v>19949.647298591855</v>
      </c>
      <c r="H83" s="326">
        <v>18202.818736666664</v>
      </c>
      <c r="I83" s="326">
        <v>18131.527808488885</v>
      </c>
      <c r="J83" s="326">
        <v>14060.611486520031</v>
      </c>
      <c r="K83" s="326">
        <v>1503.5872293153443</v>
      </c>
      <c r="L83" s="24">
        <v>0</v>
      </c>
      <c r="M83" s="24">
        <v>0</v>
      </c>
      <c r="N83" s="326">
        <v>0</v>
      </c>
      <c r="O83" s="326">
        <v>0</v>
      </c>
    </row>
    <row r="84" spans="1:15" ht="14.5" x14ac:dyDescent="0.35">
      <c r="A84" s="122" t="s">
        <v>184</v>
      </c>
      <c r="B84" s="122" t="s">
        <v>181</v>
      </c>
      <c r="C84" s="122" t="s">
        <v>65</v>
      </c>
      <c r="D84" s="122" t="s">
        <v>173</v>
      </c>
      <c r="E84" s="140" t="s">
        <v>123</v>
      </c>
      <c r="F84" s="326">
        <v>1495.7861464555556</v>
      </c>
      <c r="G84" s="326">
        <v>1218.6441786400001</v>
      </c>
      <c r="H84" s="326">
        <v>1158.38022916</v>
      </c>
      <c r="I84" s="326">
        <v>922.16530008000007</v>
      </c>
      <c r="J84" s="326">
        <v>527.20296458333326</v>
      </c>
      <c r="K84" s="326">
        <v>19.070910009498409</v>
      </c>
      <c r="L84" s="327"/>
      <c r="M84" s="327"/>
      <c r="N84" s="327"/>
      <c r="O84" s="327"/>
    </row>
    <row r="85" spans="1:15" ht="14.5" x14ac:dyDescent="0.35">
      <c r="A85" s="123" t="s">
        <v>185</v>
      </c>
      <c r="B85" s="122" t="s">
        <v>181</v>
      </c>
      <c r="C85" s="122" t="s">
        <v>65</v>
      </c>
      <c r="D85" s="122" t="s">
        <v>173</v>
      </c>
      <c r="E85" s="140" t="s">
        <v>123</v>
      </c>
      <c r="F85" s="327"/>
      <c r="G85" s="327"/>
      <c r="H85" s="327"/>
      <c r="I85" s="327"/>
      <c r="J85" s="326">
        <v>65.575663194444445</v>
      </c>
      <c r="K85" s="326">
        <v>0</v>
      </c>
      <c r="L85" s="327"/>
      <c r="M85" s="327"/>
      <c r="N85" s="327"/>
      <c r="O85" s="327"/>
    </row>
    <row r="86" spans="1:15" ht="14.5" x14ac:dyDescent="0.35">
      <c r="A86" s="122" t="s">
        <v>187</v>
      </c>
      <c r="B86" s="122" t="s">
        <v>181</v>
      </c>
      <c r="C86" s="122" t="s">
        <v>65</v>
      </c>
      <c r="D86" s="122" t="s">
        <v>173</v>
      </c>
      <c r="E86" s="140" t="s">
        <v>123</v>
      </c>
      <c r="F86" s="326">
        <v>1126.1822929200002</v>
      </c>
      <c r="G86" s="326">
        <v>848.39830293470004</v>
      </c>
      <c r="H86" s="326">
        <v>740.13656023999999</v>
      </c>
      <c r="I86" s="326">
        <v>637.1143420320002</v>
      </c>
      <c r="J86" s="326">
        <v>428.72888949999992</v>
      </c>
      <c r="K86" s="326">
        <v>40.63350768392749</v>
      </c>
      <c r="L86" s="24">
        <v>0</v>
      </c>
      <c r="M86" s="24">
        <v>0</v>
      </c>
      <c r="N86" s="326">
        <v>0</v>
      </c>
      <c r="O86" s="326">
        <v>0</v>
      </c>
    </row>
    <row r="87" spans="1:15" ht="14.5" x14ac:dyDescent="0.35">
      <c r="A87" s="122" t="s">
        <v>188</v>
      </c>
      <c r="B87" s="122" t="s">
        <v>181</v>
      </c>
      <c r="C87" s="122" t="s">
        <v>65</v>
      </c>
      <c r="D87" s="122" t="s">
        <v>173</v>
      </c>
      <c r="E87" s="140" t="s">
        <v>123</v>
      </c>
      <c r="F87" s="326">
        <v>5061.9318429200002</v>
      </c>
      <c r="G87" s="326">
        <v>3940.8811882999998</v>
      </c>
      <c r="H87" s="326">
        <v>3583.2461280000002</v>
      </c>
      <c r="I87" s="326">
        <v>3359.762432</v>
      </c>
      <c r="J87" s="326">
        <v>2340.3082499999996</v>
      </c>
      <c r="K87" s="326">
        <v>259.4739566526095</v>
      </c>
      <c r="L87" s="24">
        <v>0</v>
      </c>
      <c r="M87" s="24">
        <v>0</v>
      </c>
      <c r="N87" s="326">
        <v>0</v>
      </c>
      <c r="O87" s="326">
        <v>0</v>
      </c>
    </row>
    <row r="88" spans="1:15" ht="14.5" x14ac:dyDescent="0.35">
      <c r="A88" s="122" t="s">
        <v>189</v>
      </c>
      <c r="B88" s="122" t="s">
        <v>181</v>
      </c>
      <c r="C88" s="122" t="s">
        <v>81</v>
      </c>
      <c r="D88" s="122" t="s">
        <v>173</v>
      </c>
      <c r="E88" s="140" t="s">
        <v>123</v>
      </c>
      <c r="F88" s="327"/>
      <c r="G88" s="327"/>
      <c r="H88" s="327"/>
      <c r="I88" s="327"/>
      <c r="J88" s="327"/>
      <c r="K88" s="327"/>
      <c r="L88" s="327"/>
      <c r="M88" s="326">
        <v>0</v>
      </c>
      <c r="N88" s="326">
        <v>0</v>
      </c>
      <c r="O88" s="326">
        <v>0</v>
      </c>
    </row>
    <row r="89" spans="1:15" ht="14.5" x14ac:dyDescent="0.35">
      <c r="A89" s="122" t="s">
        <v>551</v>
      </c>
      <c r="B89" s="122" t="s">
        <v>181</v>
      </c>
      <c r="C89" s="122" t="s">
        <v>83</v>
      </c>
      <c r="D89" s="122" t="s">
        <v>173</v>
      </c>
      <c r="E89" s="140" t="s">
        <v>123</v>
      </c>
      <c r="F89" s="327"/>
      <c r="G89" s="327"/>
      <c r="H89" s="327"/>
      <c r="I89" s="327"/>
      <c r="J89" s="327"/>
      <c r="K89" s="327"/>
      <c r="L89" s="327"/>
      <c r="M89" s="327"/>
      <c r="N89" s="327"/>
      <c r="O89" s="326">
        <v>0</v>
      </c>
    </row>
    <row r="90" spans="1:15" ht="14.5" x14ac:dyDescent="0.35">
      <c r="A90" s="122" t="s">
        <v>190</v>
      </c>
      <c r="B90" s="122" t="s">
        <v>181</v>
      </c>
      <c r="C90" s="122" t="s">
        <v>83</v>
      </c>
      <c r="D90" s="122" t="s">
        <v>173</v>
      </c>
      <c r="E90" s="140" t="s">
        <v>123</v>
      </c>
      <c r="F90" s="326">
        <v>936.51796080400004</v>
      </c>
      <c r="G90" s="326">
        <v>755.01973297099994</v>
      </c>
      <c r="H90" s="326">
        <v>587.44810339599996</v>
      </c>
      <c r="I90" s="326">
        <v>460.52711512000002</v>
      </c>
      <c r="J90" s="326">
        <v>262.50806388888884</v>
      </c>
      <c r="K90" s="326">
        <v>26.026937308002449</v>
      </c>
      <c r="L90" s="24">
        <v>0</v>
      </c>
      <c r="M90" s="24">
        <v>0</v>
      </c>
      <c r="N90" s="326">
        <v>0</v>
      </c>
      <c r="O90" s="326">
        <v>0</v>
      </c>
    </row>
    <row r="91" spans="1:15" ht="14.5" x14ac:dyDescent="0.35">
      <c r="A91" s="122" t="s">
        <v>191</v>
      </c>
      <c r="B91" s="122" t="s">
        <v>181</v>
      </c>
      <c r="C91" s="122" t="s">
        <v>83</v>
      </c>
      <c r="D91" s="122" t="s">
        <v>173</v>
      </c>
      <c r="E91" s="140" t="s">
        <v>123</v>
      </c>
      <c r="F91" s="326">
        <v>88.935748119999985</v>
      </c>
      <c r="G91" s="326">
        <v>62.283481785000006</v>
      </c>
      <c r="H91" s="326">
        <v>51.381009372000001</v>
      </c>
      <c r="I91" s="326">
        <v>46.579255376000006</v>
      </c>
      <c r="J91" s="326">
        <v>29.890424861111107</v>
      </c>
      <c r="K91" s="326">
        <v>2.7600474635148675</v>
      </c>
      <c r="L91" s="24">
        <v>0</v>
      </c>
      <c r="M91" s="24">
        <v>0</v>
      </c>
      <c r="N91" s="326">
        <v>0</v>
      </c>
      <c r="O91" s="326">
        <v>34.414037201197367</v>
      </c>
    </row>
    <row r="92" spans="1:15" ht="14.5" x14ac:dyDescent="0.35">
      <c r="A92" s="122" t="s">
        <v>192</v>
      </c>
      <c r="B92" s="122" t="s">
        <v>181</v>
      </c>
      <c r="C92" s="122" t="s">
        <v>83</v>
      </c>
      <c r="D92" s="122" t="s">
        <v>173</v>
      </c>
      <c r="E92" s="140" t="s">
        <v>123</v>
      </c>
      <c r="F92" s="326">
        <v>15.531487455555554</v>
      </c>
      <c r="G92" s="326">
        <v>13.734940099999999</v>
      </c>
      <c r="H92" s="326">
        <v>6.6072560400000011</v>
      </c>
      <c r="I92" s="326">
        <v>11.88557104</v>
      </c>
      <c r="J92" s="326">
        <v>7.9671324999999991</v>
      </c>
      <c r="K92" s="326">
        <v>0.6000251882258929</v>
      </c>
      <c r="L92" s="24"/>
      <c r="M92" s="327"/>
      <c r="N92" s="327"/>
      <c r="O92" s="327"/>
    </row>
    <row r="93" spans="1:15" ht="14.5" x14ac:dyDescent="0.35">
      <c r="F93" s="4"/>
      <c r="G93" s="4"/>
      <c r="H93" s="4"/>
      <c r="I93" s="4"/>
      <c r="J93" s="4"/>
      <c r="K93" s="4"/>
    </row>
    <row r="94" spans="1:15" ht="20.149999999999999" customHeight="1" x14ac:dyDescent="0.45">
      <c r="A94" s="219" t="s">
        <v>342</v>
      </c>
      <c r="B94" s="8"/>
      <c r="C94" s="36"/>
      <c r="D94" s="37"/>
      <c r="E94" s="36"/>
      <c r="F94" s="28"/>
      <c r="G94" s="28"/>
      <c r="H94" s="29"/>
      <c r="I94" s="29"/>
      <c r="J94" s="29"/>
      <c r="K94" s="28"/>
    </row>
    <row r="95" spans="1:15" ht="35.25" customHeight="1" x14ac:dyDescent="0.35">
      <c r="A95" s="113" t="s">
        <v>52</v>
      </c>
      <c r="B95" s="113" t="s">
        <v>53</v>
      </c>
      <c r="C95" s="113" t="s">
        <v>54</v>
      </c>
      <c r="D95" s="113" t="s">
        <v>55</v>
      </c>
      <c r="E95" s="113" t="s">
        <v>56</v>
      </c>
      <c r="F95" s="183">
        <v>2016</v>
      </c>
      <c r="G95" s="183">
        <f>cy</f>
        <v>2017</v>
      </c>
      <c r="H95" s="183">
        <v>2018</v>
      </c>
      <c r="I95" s="183">
        <v>2019</v>
      </c>
      <c r="J95" s="183">
        <v>2020</v>
      </c>
      <c r="K95" s="183">
        <v>2021</v>
      </c>
      <c r="L95" s="183">
        <v>2022</v>
      </c>
      <c r="M95" s="183">
        <v>2023</v>
      </c>
      <c r="N95" s="183">
        <v>2024</v>
      </c>
      <c r="O95" s="183">
        <v>2025</v>
      </c>
    </row>
    <row r="96" spans="1:15" ht="14.5" x14ac:dyDescent="0.35">
      <c r="A96" s="149" t="s">
        <v>62</v>
      </c>
      <c r="B96" s="66"/>
      <c r="C96" s="66"/>
      <c r="D96" s="66"/>
      <c r="E96" s="66"/>
      <c r="F96" s="134"/>
      <c r="G96" s="134"/>
      <c r="H96" s="134"/>
      <c r="I96" s="134"/>
      <c r="J96" s="134"/>
      <c r="K96" s="134"/>
      <c r="L96" s="268"/>
      <c r="M96" s="268"/>
      <c r="N96" s="268"/>
      <c r="O96" s="136"/>
    </row>
    <row r="97" spans="1:15" ht="14.5" x14ac:dyDescent="0.35">
      <c r="A97" s="128" t="s">
        <v>63</v>
      </c>
      <c r="B97" s="129"/>
      <c r="C97" s="129"/>
      <c r="D97" s="129"/>
      <c r="E97" s="129"/>
      <c r="F97" s="127"/>
      <c r="G97" s="127"/>
      <c r="H97" s="127"/>
      <c r="I97" s="127"/>
      <c r="J97" s="127"/>
      <c r="K97" s="127"/>
      <c r="L97" s="127"/>
      <c r="M97" s="127"/>
      <c r="N97" s="430"/>
      <c r="O97" s="132"/>
    </row>
    <row r="98" spans="1:15" ht="14.5" x14ac:dyDescent="0.35">
      <c r="A98" s="137" t="s">
        <v>64</v>
      </c>
      <c r="B98" s="122" t="s">
        <v>63</v>
      </c>
      <c r="C98" s="122" t="s">
        <v>65</v>
      </c>
      <c r="D98" s="122" t="s">
        <v>63</v>
      </c>
      <c r="E98" s="140" t="s">
        <v>66</v>
      </c>
      <c r="F98" s="326">
        <v>69.37125972222222</v>
      </c>
      <c r="G98" s="326">
        <v>66.654133333333334</v>
      </c>
      <c r="H98" s="326">
        <v>50.66297999999999</v>
      </c>
      <c r="I98" s="326">
        <v>24.042428627027022</v>
      </c>
      <c r="J98" s="326">
        <v>39.701061183732755</v>
      </c>
      <c r="K98" s="326">
        <v>37.027048322147657</v>
      </c>
      <c r="L98" s="24">
        <v>37.496445620134224</v>
      </c>
      <c r="M98" s="24">
        <v>40</v>
      </c>
      <c r="N98" s="326">
        <v>44.479202166666667</v>
      </c>
      <c r="O98" s="326">
        <v>61.217249647956969</v>
      </c>
    </row>
    <row r="99" spans="1:15" ht="14.5" x14ac:dyDescent="0.35">
      <c r="A99" s="122" t="s">
        <v>68</v>
      </c>
      <c r="B99" s="122" t="s">
        <v>63</v>
      </c>
      <c r="C99" s="122" t="s">
        <v>65</v>
      </c>
      <c r="D99" s="122" t="s">
        <v>63</v>
      </c>
      <c r="E99" s="140" t="s">
        <v>66</v>
      </c>
      <c r="F99" s="327"/>
      <c r="G99" s="327"/>
      <c r="H99" s="327"/>
      <c r="I99" s="327"/>
      <c r="J99" s="326">
        <v>110.16850333333335</v>
      </c>
      <c r="K99" s="326">
        <v>166.4561962038814</v>
      </c>
      <c r="L99" s="24">
        <v>69.125936073059364</v>
      </c>
      <c r="M99" s="24">
        <v>133</v>
      </c>
      <c r="N99" s="326">
        <v>135.46228095937349</v>
      </c>
      <c r="O99" s="326">
        <v>138.35625299758695</v>
      </c>
    </row>
    <row r="100" spans="1:15" ht="14.5" x14ac:dyDescent="0.35">
      <c r="A100" s="122" t="s">
        <v>70</v>
      </c>
      <c r="B100" s="122" t="s">
        <v>63</v>
      </c>
      <c r="C100" s="122" t="s">
        <v>65</v>
      </c>
      <c r="D100" s="122" t="s">
        <v>63</v>
      </c>
      <c r="E100" s="140" t="s">
        <v>66</v>
      </c>
      <c r="F100" s="326">
        <v>3.1140479999999999</v>
      </c>
      <c r="G100" s="326">
        <v>2.7193845000000003</v>
      </c>
      <c r="H100" s="326">
        <v>2.33988</v>
      </c>
      <c r="I100" s="326">
        <v>1.9674666666666669</v>
      </c>
      <c r="J100" s="326">
        <v>1.6068719999999999</v>
      </c>
      <c r="K100" s="326">
        <v>3.1798645126892726</v>
      </c>
      <c r="L100" s="24">
        <v>1.444917808219178</v>
      </c>
      <c r="M100" s="24">
        <v>3</v>
      </c>
      <c r="N100" s="326">
        <v>0.48148800783162016</v>
      </c>
      <c r="O100" s="326">
        <v>0.72846863831958075</v>
      </c>
    </row>
    <row r="101" spans="1:15" ht="14.5" x14ac:dyDescent="0.35">
      <c r="A101" s="122" t="s">
        <v>71</v>
      </c>
      <c r="B101" s="122" t="s">
        <v>63</v>
      </c>
      <c r="C101" s="122" t="s">
        <v>65</v>
      </c>
      <c r="D101" s="122" t="s">
        <v>63</v>
      </c>
      <c r="E101" s="140" t="s">
        <v>66</v>
      </c>
      <c r="F101" s="327"/>
      <c r="G101" s="327"/>
      <c r="H101" s="327"/>
      <c r="I101" s="327"/>
      <c r="J101" s="327"/>
      <c r="K101" s="327"/>
      <c r="L101" s="24">
        <v>30.199263720449178</v>
      </c>
      <c r="M101" s="24">
        <v>29</v>
      </c>
      <c r="N101" s="326">
        <v>27.922626068376069</v>
      </c>
      <c r="O101" s="326">
        <v>25.143146744818718</v>
      </c>
    </row>
    <row r="102" spans="1:15" ht="14.5" x14ac:dyDescent="0.35">
      <c r="A102" s="122" t="s">
        <v>73</v>
      </c>
      <c r="B102" s="122" t="s">
        <v>63</v>
      </c>
      <c r="C102" s="122" t="s">
        <v>65</v>
      </c>
      <c r="D102" s="122" t="s">
        <v>63</v>
      </c>
      <c r="E102" s="140" t="s">
        <v>66</v>
      </c>
      <c r="F102" s="326">
        <v>1006.5219166666666</v>
      </c>
      <c r="G102" s="326">
        <v>945.33864444444441</v>
      </c>
      <c r="H102" s="326">
        <v>1177.7192</v>
      </c>
      <c r="I102" s="326">
        <v>1062.9497948381452</v>
      </c>
      <c r="J102" s="326">
        <v>929.50831495726504</v>
      </c>
      <c r="K102" s="326">
        <v>837.22188802083326</v>
      </c>
      <c r="L102" s="24">
        <v>925.40168912037041</v>
      </c>
      <c r="M102" s="24">
        <v>876</v>
      </c>
      <c r="N102" s="326">
        <v>868.62817325800381</v>
      </c>
      <c r="O102" s="326">
        <v>990.65829350321712</v>
      </c>
    </row>
    <row r="103" spans="1:15" ht="14.5" x14ac:dyDescent="0.35">
      <c r="A103" s="122" t="s">
        <v>74</v>
      </c>
      <c r="B103" s="122" t="s">
        <v>63</v>
      </c>
      <c r="C103" s="122" t="s">
        <v>65</v>
      </c>
      <c r="D103" s="122" t="s">
        <v>63</v>
      </c>
      <c r="E103" s="140" t="s">
        <v>66</v>
      </c>
      <c r="F103" s="326">
        <v>98.983838683333317</v>
      </c>
      <c r="G103" s="326">
        <v>53.34408599999999</v>
      </c>
      <c r="H103" s="326">
        <v>52.261806277777765</v>
      </c>
      <c r="I103" s="326">
        <v>50.929674347120418</v>
      </c>
      <c r="J103" s="326">
        <v>47.793082098603847</v>
      </c>
      <c r="K103" s="326">
        <v>38.120040453752175</v>
      </c>
      <c r="L103" s="327"/>
      <c r="M103" s="327"/>
      <c r="N103" s="327"/>
      <c r="O103" s="327"/>
    </row>
    <row r="104" spans="1:15" ht="14.5" x14ac:dyDescent="0.35">
      <c r="A104" s="122" t="s">
        <v>76</v>
      </c>
      <c r="B104" s="122" t="s">
        <v>63</v>
      </c>
      <c r="C104" s="122" t="s">
        <v>65</v>
      </c>
      <c r="D104" s="122" t="s">
        <v>63</v>
      </c>
      <c r="E104" s="140" t="s">
        <v>66</v>
      </c>
      <c r="F104" s="326">
        <v>104.46073333333334</v>
      </c>
      <c r="G104" s="326">
        <v>103.38496000000001</v>
      </c>
      <c r="H104" s="326">
        <v>112.86664556999999</v>
      </c>
      <c r="I104" s="326">
        <v>120.73221947368422</v>
      </c>
      <c r="J104" s="326">
        <v>85.14001056067589</v>
      </c>
      <c r="K104" s="326">
        <v>89.136306540583135</v>
      </c>
      <c r="L104" s="24">
        <v>83.546897333891664</v>
      </c>
      <c r="M104" s="24">
        <v>50</v>
      </c>
      <c r="N104" s="326">
        <v>51.589516129032255</v>
      </c>
      <c r="O104" s="326">
        <v>57.894037288666887</v>
      </c>
    </row>
    <row r="105" spans="1:15" ht="14.5" x14ac:dyDescent="0.35">
      <c r="A105" s="122" t="s">
        <v>77</v>
      </c>
      <c r="B105" s="122" t="s">
        <v>63</v>
      </c>
      <c r="C105" s="122" t="s">
        <v>65</v>
      </c>
      <c r="D105" s="122" t="s">
        <v>63</v>
      </c>
      <c r="E105" s="140" t="s">
        <v>66</v>
      </c>
      <c r="F105" s="326">
        <v>1460.8953722222222</v>
      </c>
      <c r="G105" s="326">
        <v>1244.5005111111111</v>
      </c>
      <c r="H105" s="326">
        <v>1179.3294699999997</v>
      </c>
      <c r="I105" s="326">
        <v>550.52131045007286</v>
      </c>
      <c r="J105" s="326">
        <v>927.99879883805386</v>
      </c>
      <c r="K105" s="326">
        <v>835.85864213273669</v>
      </c>
      <c r="L105" s="24">
        <v>891.24252550708422</v>
      </c>
      <c r="M105" s="24">
        <v>962</v>
      </c>
      <c r="N105" s="326">
        <v>1216.3781300000001</v>
      </c>
      <c r="O105" s="326">
        <v>1513.22247597006</v>
      </c>
    </row>
    <row r="106" spans="1:15" ht="14.5" x14ac:dyDescent="0.35">
      <c r="A106" s="122" t="s">
        <v>78</v>
      </c>
      <c r="B106" s="122" t="s">
        <v>63</v>
      </c>
      <c r="C106" s="122" t="s">
        <v>65</v>
      </c>
      <c r="D106" s="122" t="s">
        <v>63</v>
      </c>
      <c r="E106" s="140" t="s">
        <v>66</v>
      </c>
      <c r="F106" s="326">
        <v>163.09943999999999</v>
      </c>
      <c r="G106" s="326">
        <v>139.32395958333331</v>
      </c>
      <c r="H106" s="326">
        <v>112.1692074</v>
      </c>
      <c r="I106" s="326">
        <v>45.836655925925932</v>
      </c>
      <c r="J106" s="327"/>
      <c r="K106" s="327"/>
      <c r="L106" s="327"/>
      <c r="M106" s="327"/>
      <c r="N106" s="327"/>
      <c r="O106" s="327"/>
    </row>
    <row r="107" spans="1:15" ht="14.5" x14ac:dyDescent="0.35">
      <c r="A107" s="122" t="s">
        <v>80</v>
      </c>
      <c r="B107" s="122" t="s">
        <v>63</v>
      </c>
      <c r="C107" s="122" t="s">
        <v>81</v>
      </c>
      <c r="D107" s="122" t="s">
        <v>63</v>
      </c>
      <c r="E107" s="140" t="s">
        <v>66</v>
      </c>
      <c r="F107" s="326">
        <v>1195.8496484459999</v>
      </c>
      <c r="G107" s="326">
        <v>1083.5017326000002</v>
      </c>
      <c r="H107" s="326">
        <v>1064.6787408749999</v>
      </c>
      <c r="I107" s="326">
        <v>1031.82589282</v>
      </c>
      <c r="J107" s="326">
        <v>786.86218254733228</v>
      </c>
      <c r="K107" s="326">
        <v>676.3229976695651</v>
      </c>
      <c r="L107" s="24">
        <v>612.23991479999995</v>
      </c>
      <c r="M107" s="24">
        <v>557</v>
      </c>
      <c r="N107" s="326">
        <v>339.72894253472219</v>
      </c>
      <c r="O107" s="326">
        <v>299.69249817723204</v>
      </c>
    </row>
    <row r="108" spans="1:15" ht="14.5" x14ac:dyDescent="0.35">
      <c r="A108" s="122" t="s">
        <v>82</v>
      </c>
      <c r="B108" s="122" t="s">
        <v>63</v>
      </c>
      <c r="C108" s="122" t="s">
        <v>83</v>
      </c>
      <c r="D108" s="122" t="s">
        <v>63</v>
      </c>
      <c r="E108" s="140" t="s">
        <v>66</v>
      </c>
      <c r="F108" s="326">
        <v>52.485657999999994</v>
      </c>
      <c r="G108" s="326">
        <v>51.032155555555555</v>
      </c>
      <c r="H108" s="326">
        <v>46.144189999999995</v>
      </c>
      <c r="I108" s="326">
        <v>18.488778445945943</v>
      </c>
      <c r="J108" s="326">
        <v>31.457049999999999</v>
      </c>
      <c r="K108" s="326">
        <v>31.023193794484822</v>
      </c>
      <c r="L108" s="24">
        <v>25.714308791946308</v>
      </c>
      <c r="M108" s="24">
        <v>22</v>
      </c>
      <c r="N108" s="326">
        <v>25.633538333333334</v>
      </c>
      <c r="O108" s="326">
        <v>33.177063042454343</v>
      </c>
    </row>
    <row r="109" spans="1:15" ht="14.5" x14ac:dyDescent="0.35">
      <c r="A109" s="122" t="s">
        <v>84</v>
      </c>
      <c r="B109" s="122" t="s">
        <v>63</v>
      </c>
      <c r="C109" s="122" t="s">
        <v>83</v>
      </c>
      <c r="D109" s="122" t="s">
        <v>63</v>
      </c>
      <c r="E109" s="140" t="s">
        <v>66</v>
      </c>
      <c r="F109" s="326">
        <v>3.5762748000000002</v>
      </c>
      <c r="G109" s="326">
        <v>3.1353700833333331</v>
      </c>
      <c r="H109" s="327"/>
      <c r="I109" s="327"/>
      <c r="J109" s="327"/>
      <c r="K109" s="327"/>
      <c r="L109" s="327"/>
      <c r="M109" s="327"/>
      <c r="N109" s="327"/>
      <c r="O109" s="327"/>
    </row>
    <row r="110" spans="1:15" ht="14.5" x14ac:dyDescent="0.35">
      <c r="A110" s="124" t="s">
        <v>86</v>
      </c>
      <c r="B110" s="66"/>
      <c r="C110" s="66"/>
      <c r="D110" s="66"/>
      <c r="E110" s="66"/>
      <c r="F110" s="134"/>
      <c r="G110" s="134"/>
      <c r="H110" s="134"/>
      <c r="I110" s="134"/>
      <c r="J110" s="134"/>
      <c r="K110" s="134"/>
      <c r="L110" s="340"/>
      <c r="M110" s="340"/>
      <c r="N110" s="426"/>
      <c r="O110" s="152"/>
    </row>
    <row r="111" spans="1:15" ht="14.5" x14ac:dyDescent="0.35">
      <c r="A111" s="122" t="s">
        <v>87</v>
      </c>
      <c r="B111" s="122" t="s">
        <v>86</v>
      </c>
      <c r="C111" s="122" t="s">
        <v>65</v>
      </c>
      <c r="D111" s="122" t="s">
        <v>86</v>
      </c>
      <c r="E111" s="140" t="s">
        <v>66</v>
      </c>
      <c r="F111" s="326">
        <v>52354.032725239937</v>
      </c>
      <c r="G111" s="326">
        <v>48930.176875819503</v>
      </c>
      <c r="H111" s="326">
        <v>47913.881160969468</v>
      </c>
      <c r="I111" s="326">
        <v>42803.77548513301</v>
      </c>
      <c r="J111" s="326">
        <v>41824.177237485565</v>
      </c>
      <c r="K111" s="326">
        <v>35640.007936722286</v>
      </c>
      <c r="L111" s="24">
        <v>36704.745602558352</v>
      </c>
      <c r="M111" s="24">
        <v>35553</v>
      </c>
      <c r="N111" s="326">
        <v>32941.937373866087</v>
      </c>
      <c r="O111" s="326">
        <v>31944.285728808587</v>
      </c>
    </row>
    <row r="112" spans="1:15" ht="14.5" x14ac:dyDescent="0.35">
      <c r="A112" s="122" t="s">
        <v>88</v>
      </c>
      <c r="B112" s="122" t="s">
        <v>86</v>
      </c>
      <c r="C112" s="122" t="s">
        <v>65</v>
      </c>
      <c r="D112" s="122" t="s">
        <v>86</v>
      </c>
      <c r="E112" s="140" t="s">
        <v>66</v>
      </c>
      <c r="F112" s="326">
        <v>306.34726356032246</v>
      </c>
      <c r="G112" s="326">
        <v>520.12076745116224</v>
      </c>
      <c r="H112" s="326">
        <v>312.07247382367638</v>
      </c>
      <c r="I112" s="327"/>
      <c r="J112" s="327"/>
      <c r="K112" s="327"/>
      <c r="L112" s="327"/>
      <c r="M112" s="327"/>
      <c r="N112" s="327"/>
      <c r="O112" s="327"/>
    </row>
    <row r="113" spans="1:15" ht="14.5" x14ac:dyDescent="0.35">
      <c r="A113" s="122" t="s">
        <v>90</v>
      </c>
      <c r="B113" s="122" t="s">
        <v>86</v>
      </c>
      <c r="C113" s="122" t="s">
        <v>65</v>
      </c>
      <c r="D113" s="122" t="s">
        <v>86</v>
      </c>
      <c r="E113" s="140" t="s">
        <v>66</v>
      </c>
      <c r="F113" s="326">
        <v>16368.075274342205</v>
      </c>
      <c r="G113" s="327"/>
      <c r="H113" s="327"/>
      <c r="I113" s="327"/>
      <c r="J113" s="327"/>
      <c r="K113" s="327"/>
      <c r="L113" s="327"/>
      <c r="M113" s="327"/>
      <c r="N113" s="327"/>
      <c r="O113" s="327"/>
    </row>
    <row r="114" spans="1:15" ht="14.5" x14ac:dyDescent="0.35">
      <c r="A114" s="122" t="s">
        <v>92</v>
      </c>
      <c r="B114" s="122" t="s">
        <v>86</v>
      </c>
      <c r="C114" s="122" t="s">
        <v>65</v>
      </c>
      <c r="D114" s="122" t="s">
        <v>86</v>
      </c>
      <c r="E114" s="140" t="s">
        <v>66</v>
      </c>
      <c r="F114" s="326">
        <v>38642.018308867693</v>
      </c>
      <c r="G114" s="326">
        <v>33890.018802395949</v>
      </c>
      <c r="H114" s="326">
        <v>32316.89178168993</v>
      </c>
      <c r="I114" s="326">
        <v>29064.018002734349</v>
      </c>
      <c r="J114" s="326">
        <v>28648.249995121867</v>
      </c>
      <c r="K114" s="326">
        <v>26191.627143606158</v>
      </c>
      <c r="L114" s="24">
        <v>27071.940646482093</v>
      </c>
      <c r="M114" s="24">
        <v>27498</v>
      </c>
      <c r="N114" s="326">
        <v>23099.62917828983</v>
      </c>
      <c r="O114" s="326">
        <v>25071.99009685796</v>
      </c>
    </row>
    <row r="115" spans="1:15" ht="14.5" x14ac:dyDescent="0.35">
      <c r="A115" s="122" t="s">
        <v>93</v>
      </c>
      <c r="B115" s="122" t="s">
        <v>86</v>
      </c>
      <c r="C115" s="122" t="s">
        <v>65</v>
      </c>
      <c r="D115" s="122" t="s">
        <v>86</v>
      </c>
      <c r="E115" s="140" t="s">
        <v>66</v>
      </c>
      <c r="F115" s="326">
        <v>187984.29795349637</v>
      </c>
      <c r="G115" s="326">
        <v>140720.41375184021</v>
      </c>
      <c r="H115" s="326">
        <v>110873.95350757748</v>
      </c>
      <c r="I115" s="326">
        <v>108624.16581069448</v>
      </c>
      <c r="J115" s="326">
        <v>109402.49393929195</v>
      </c>
      <c r="K115" s="326">
        <v>10657.97216976555</v>
      </c>
      <c r="L115" s="24">
        <v>15324.731684120006</v>
      </c>
      <c r="M115" s="24">
        <v>16819</v>
      </c>
      <c r="N115" s="326">
        <v>18958.021719064112</v>
      </c>
      <c r="O115" s="326">
        <v>21267.576243303982</v>
      </c>
    </row>
    <row r="116" spans="1:15" ht="14.5" x14ac:dyDescent="0.35">
      <c r="A116" s="122" t="s">
        <v>94</v>
      </c>
      <c r="B116" s="122" t="s">
        <v>86</v>
      </c>
      <c r="C116" s="122" t="s">
        <v>65</v>
      </c>
      <c r="D116" s="122" t="s">
        <v>86</v>
      </c>
      <c r="E116" s="140" t="s">
        <v>66</v>
      </c>
      <c r="F116" s="326">
        <v>14939.152074503721</v>
      </c>
      <c r="G116" s="326">
        <v>9275.7270282170102</v>
      </c>
      <c r="H116" s="326">
        <v>9750.665787746364</v>
      </c>
      <c r="I116" s="326">
        <v>8546.747585492536</v>
      </c>
      <c r="J116" s="326">
        <v>5643.5813805908865</v>
      </c>
      <c r="K116" s="326">
        <v>0</v>
      </c>
      <c r="L116" s="327"/>
      <c r="M116" s="327"/>
      <c r="N116" s="327"/>
      <c r="O116" s="327"/>
    </row>
    <row r="117" spans="1:15" ht="14.5" x14ac:dyDescent="0.35">
      <c r="A117" s="122" t="s">
        <v>96</v>
      </c>
      <c r="B117" s="122" t="s">
        <v>86</v>
      </c>
      <c r="C117" s="122" t="s">
        <v>65</v>
      </c>
      <c r="D117" s="122" t="s">
        <v>86</v>
      </c>
      <c r="E117" s="140" t="s">
        <v>66</v>
      </c>
      <c r="F117" s="326">
        <v>1159.9708357537702</v>
      </c>
      <c r="G117" s="326">
        <v>1342.1085292064276</v>
      </c>
      <c r="H117" s="326">
        <v>3010.1027748587403</v>
      </c>
      <c r="I117" s="326">
        <v>4121.9181106909782</v>
      </c>
      <c r="J117" s="326">
        <v>4465.6012216585668</v>
      </c>
      <c r="K117" s="326">
        <v>4358.6327453741324</v>
      </c>
      <c r="L117" s="24">
        <v>4606.0095533671429</v>
      </c>
      <c r="M117" s="24">
        <v>4279</v>
      </c>
      <c r="N117" s="326">
        <v>4009.0425691596411</v>
      </c>
      <c r="O117" s="326">
        <v>1015.3760178613577</v>
      </c>
    </row>
    <row r="118" spans="1:15" ht="14.5" x14ac:dyDescent="0.35">
      <c r="A118" s="122" t="s">
        <v>97</v>
      </c>
      <c r="B118" s="122" t="s">
        <v>86</v>
      </c>
      <c r="C118" s="122" t="s">
        <v>65</v>
      </c>
      <c r="D118" s="122" t="s">
        <v>86</v>
      </c>
      <c r="E118" s="140" t="s">
        <v>66</v>
      </c>
      <c r="F118" s="326">
        <v>2853.7766486109599</v>
      </c>
      <c r="G118" s="326">
        <v>2483.4478067371988</v>
      </c>
      <c r="H118" s="326">
        <v>2409.7090081143356</v>
      </c>
      <c r="I118" s="326">
        <v>2198.7657255547897</v>
      </c>
      <c r="J118" s="326">
        <v>2280.7221897856707</v>
      </c>
      <c r="K118" s="326">
        <v>1915.6110318668848</v>
      </c>
      <c r="L118" s="24">
        <v>1942.982144815187</v>
      </c>
      <c r="M118" s="24">
        <v>1656</v>
      </c>
      <c r="N118" s="326">
        <v>1433.9002885796451</v>
      </c>
      <c r="O118" s="326">
        <v>572.44697946614872</v>
      </c>
    </row>
    <row r="119" spans="1:15" ht="14.5" x14ac:dyDescent="0.35">
      <c r="A119" s="122" t="s">
        <v>99</v>
      </c>
      <c r="B119" s="122" t="s">
        <v>86</v>
      </c>
      <c r="C119" s="122" t="s">
        <v>65</v>
      </c>
      <c r="D119" s="122" t="s">
        <v>86</v>
      </c>
      <c r="E119" s="140" t="s">
        <v>66</v>
      </c>
      <c r="F119" s="326">
        <v>48926.560723446732</v>
      </c>
      <c r="G119" s="326">
        <v>40203.678754980603</v>
      </c>
      <c r="H119" s="326">
        <v>40186.893102361064</v>
      </c>
      <c r="I119" s="326">
        <v>32083.434080715553</v>
      </c>
      <c r="J119" s="326">
        <v>32440.427217249828</v>
      </c>
      <c r="K119" s="326">
        <v>28852.288406589516</v>
      </c>
      <c r="L119" s="24">
        <v>33513.829189664888</v>
      </c>
      <c r="M119" s="24">
        <v>28982</v>
      </c>
      <c r="N119" s="326">
        <v>25949.083743381474</v>
      </c>
      <c r="O119" s="326">
        <v>24398.428218094548</v>
      </c>
    </row>
    <row r="120" spans="1:15" ht="14.5" x14ac:dyDescent="0.35">
      <c r="A120" s="122" t="s">
        <v>100</v>
      </c>
      <c r="B120" s="122" t="s">
        <v>86</v>
      </c>
      <c r="C120" s="122" t="s">
        <v>65</v>
      </c>
      <c r="D120" s="122" t="s">
        <v>86</v>
      </c>
      <c r="E120" s="140" t="s">
        <v>66</v>
      </c>
      <c r="F120" s="326">
        <v>25088.011362144753</v>
      </c>
      <c r="G120" s="326">
        <v>25209.320534577717</v>
      </c>
      <c r="H120" s="326">
        <v>24577.163505733075</v>
      </c>
      <c r="I120" s="326">
        <v>23843.776746515818</v>
      </c>
      <c r="J120" s="326">
        <v>23040.572583387475</v>
      </c>
      <c r="K120" s="326">
        <v>19279.079786600025</v>
      </c>
      <c r="L120" s="24">
        <v>19706.877135065533</v>
      </c>
      <c r="M120" s="24">
        <v>19614</v>
      </c>
      <c r="N120" s="326">
        <v>18705.282647505457</v>
      </c>
      <c r="O120" s="326">
        <v>17169.890789336736</v>
      </c>
    </row>
    <row r="121" spans="1:15" ht="14.5" x14ac:dyDescent="0.35">
      <c r="A121" s="122" t="s">
        <v>101</v>
      </c>
      <c r="B121" s="122" t="s">
        <v>86</v>
      </c>
      <c r="C121" s="122" t="s">
        <v>65</v>
      </c>
      <c r="D121" s="122" t="s">
        <v>86</v>
      </c>
      <c r="E121" s="140" t="s">
        <v>66</v>
      </c>
      <c r="F121" s="326">
        <v>74226.897086204975</v>
      </c>
      <c r="G121" s="326">
        <v>56380.897668130019</v>
      </c>
      <c r="H121" s="326">
        <v>51298.394995644558</v>
      </c>
      <c r="I121" s="326">
        <v>48615.243760926416</v>
      </c>
      <c r="J121" s="326">
        <v>48829.908394216596</v>
      </c>
      <c r="K121" s="326">
        <v>39036.846586034968</v>
      </c>
      <c r="L121" s="24">
        <v>40026.754148918146</v>
      </c>
      <c r="M121" s="24">
        <v>37730</v>
      </c>
      <c r="N121" s="326">
        <v>34015.067940480199</v>
      </c>
      <c r="O121" s="326">
        <v>33349.856964522951</v>
      </c>
    </row>
    <row r="122" spans="1:15" ht="14.5" x14ac:dyDescent="0.35">
      <c r="A122" s="122" t="s">
        <v>102</v>
      </c>
      <c r="B122" s="122" t="s">
        <v>86</v>
      </c>
      <c r="C122" s="122" t="s">
        <v>103</v>
      </c>
      <c r="D122" s="122" t="s">
        <v>86</v>
      </c>
      <c r="E122" s="140" t="s">
        <v>66</v>
      </c>
      <c r="F122" s="326">
        <v>7727.3423831036362</v>
      </c>
      <c r="G122" s="326">
        <v>5827.3834303031499</v>
      </c>
      <c r="H122" s="326">
        <v>5653.3348557816353</v>
      </c>
      <c r="I122" s="326">
        <v>5545.6950753928068</v>
      </c>
      <c r="J122" s="326">
        <v>5674.7596151709904</v>
      </c>
      <c r="K122" s="326">
        <v>4996.7962350938369</v>
      </c>
      <c r="L122" s="24">
        <v>4839.9303885732779</v>
      </c>
      <c r="M122" s="24">
        <v>4593</v>
      </c>
      <c r="N122" s="326">
        <v>4096.2395715920811</v>
      </c>
      <c r="O122" s="326">
        <v>4138.947679270801</v>
      </c>
    </row>
    <row r="123" spans="1:15" ht="14.5" x14ac:dyDescent="0.35">
      <c r="A123" s="122" t="s">
        <v>104</v>
      </c>
      <c r="B123" s="122" t="s">
        <v>86</v>
      </c>
      <c r="C123" s="122" t="s">
        <v>105</v>
      </c>
      <c r="D123" s="122" t="s">
        <v>86</v>
      </c>
      <c r="E123" s="140" t="s">
        <v>66</v>
      </c>
      <c r="F123" s="326">
        <v>75806.249383830043</v>
      </c>
      <c r="G123" s="326">
        <v>59621.952518504906</v>
      </c>
      <c r="H123" s="326">
        <v>58111.233843046219</v>
      </c>
      <c r="I123" s="326">
        <v>59310.888863255204</v>
      </c>
      <c r="J123" s="326">
        <v>60531.813429252419</v>
      </c>
      <c r="K123" s="326">
        <v>55090.54536541515</v>
      </c>
      <c r="L123" s="24">
        <v>40706.186122253734</v>
      </c>
      <c r="M123" s="24">
        <v>39500</v>
      </c>
      <c r="N123" s="326">
        <v>37496.530734478773</v>
      </c>
      <c r="O123" s="326">
        <v>38313.10568033313</v>
      </c>
    </row>
    <row r="124" spans="1:15" ht="14.5" x14ac:dyDescent="0.35">
      <c r="A124" s="122" t="s">
        <v>106</v>
      </c>
      <c r="B124" s="122" t="s">
        <v>86</v>
      </c>
      <c r="C124" s="122" t="s">
        <v>81</v>
      </c>
      <c r="D124" s="122" t="s">
        <v>86</v>
      </c>
      <c r="E124" s="140" t="s">
        <v>66</v>
      </c>
      <c r="F124" s="327"/>
      <c r="G124" s="327"/>
      <c r="H124" s="327"/>
      <c r="I124" s="327"/>
      <c r="J124" s="327"/>
      <c r="K124" s="327"/>
      <c r="L124" s="327"/>
      <c r="M124" s="326">
        <v>1425</v>
      </c>
      <c r="N124" s="326">
        <v>1431.6526095407805</v>
      </c>
      <c r="O124" s="326">
        <v>1400.5554127748251</v>
      </c>
    </row>
    <row r="125" spans="1:15" ht="14.5" x14ac:dyDescent="0.35">
      <c r="A125" s="122" t="s">
        <v>108</v>
      </c>
      <c r="B125" s="122" t="s">
        <v>86</v>
      </c>
      <c r="C125" s="122" t="s">
        <v>109</v>
      </c>
      <c r="D125" s="122" t="s">
        <v>86</v>
      </c>
      <c r="E125" s="140" t="s">
        <v>66</v>
      </c>
      <c r="F125" s="326">
        <v>76195.233975239913</v>
      </c>
      <c r="G125" s="326">
        <v>59756.264449841015</v>
      </c>
      <c r="H125" s="326">
        <v>60009.624403385678</v>
      </c>
      <c r="I125" s="326">
        <v>47797.654176143711</v>
      </c>
      <c r="J125" s="326">
        <v>54987.769034045152</v>
      </c>
      <c r="K125" s="326">
        <v>50093.30289463314</v>
      </c>
      <c r="L125" s="24">
        <v>52499.967537094177</v>
      </c>
      <c r="M125" s="24">
        <v>50929</v>
      </c>
      <c r="N125" s="326">
        <v>34650.236174029065</v>
      </c>
      <c r="O125" s="326">
        <v>25405.11668663134</v>
      </c>
    </row>
    <row r="126" spans="1:15" ht="14.5" x14ac:dyDescent="0.35">
      <c r="A126" s="122" t="s">
        <v>110</v>
      </c>
      <c r="B126" s="122" t="s">
        <v>86</v>
      </c>
      <c r="C126" s="122" t="s">
        <v>111</v>
      </c>
      <c r="D126" s="122" t="s">
        <v>86</v>
      </c>
      <c r="E126" s="140" t="s">
        <v>66</v>
      </c>
      <c r="F126" s="326">
        <v>1129.2876525845302</v>
      </c>
      <c r="G126" s="326">
        <v>930.05117524017146</v>
      </c>
      <c r="H126" s="326">
        <v>1028.5966366791936</v>
      </c>
      <c r="I126" s="326">
        <v>987.20528519302229</v>
      </c>
      <c r="J126" s="326">
        <v>953.6558553909075</v>
      </c>
      <c r="K126" s="326">
        <v>910.86760242632738</v>
      </c>
      <c r="L126" s="24">
        <v>916.08405990197605</v>
      </c>
      <c r="M126" s="24">
        <v>781</v>
      </c>
      <c r="N126" s="326">
        <v>730.42504455001938</v>
      </c>
      <c r="O126" s="326">
        <v>728.39922057129172</v>
      </c>
    </row>
    <row r="127" spans="1:15" ht="14.5" x14ac:dyDescent="0.35">
      <c r="A127" s="122" t="s">
        <v>112</v>
      </c>
      <c r="B127" s="122" t="s">
        <v>86</v>
      </c>
      <c r="C127" s="122" t="s">
        <v>113</v>
      </c>
      <c r="D127" s="122" t="s">
        <v>86</v>
      </c>
      <c r="E127" s="140" t="s">
        <v>66</v>
      </c>
      <c r="F127" s="326">
        <v>111776.658430225</v>
      </c>
      <c r="G127" s="326">
        <v>105739.15731137828</v>
      </c>
      <c r="H127" s="326">
        <v>119227.86223634382</v>
      </c>
      <c r="I127" s="326">
        <v>127943.4467055851</v>
      </c>
      <c r="J127" s="326">
        <v>107686.16267154169</v>
      </c>
      <c r="K127" s="326">
        <v>4336.6361433399179</v>
      </c>
      <c r="L127" s="24">
        <v>6247.5711199233301</v>
      </c>
      <c r="M127" s="24">
        <v>6461</v>
      </c>
      <c r="N127" s="326">
        <v>1584.5721616944766</v>
      </c>
      <c r="O127" s="326">
        <v>2573.2499317614543</v>
      </c>
    </row>
    <row r="128" spans="1:15" ht="14.5" x14ac:dyDescent="0.35">
      <c r="A128" s="123" t="s">
        <v>114</v>
      </c>
      <c r="B128" s="122" t="s">
        <v>86</v>
      </c>
      <c r="C128" s="122" t="s">
        <v>83</v>
      </c>
      <c r="D128" s="122" t="s">
        <v>86</v>
      </c>
      <c r="E128" s="122" t="s">
        <v>66</v>
      </c>
      <c r="F128" s="327"/>
      <c r="G128" s="327"/>
      <c r="H128" s="327"/>
      <c r="I128" s="327"/>
      <c r="J128" s="327"/>
      <c r="K128" s="327"/>
      <c r="L128" s="42"/>
      <c r="M128" s="42"/>
      <c r="N128" s="326">
        <v>3720.9778021273751</v>
      </c>
      <c r="O128" s="326">
        <v>3493.7416240723069</v>
      </c>
    </row>
    <row r="129" spans="1:15" ht="14.5" x14ac:dyDescent="0.35">
      <c r="A129" s="123" t="s">
        <v>116</v>
      </c>
      <c r="B129" s="122" t="s">
        <v>86</v>
      </c>
      <c r="C129" s="122" t="s">
        <v>117</v>
      </c>
      <c r="D129" s="122" t="s">
        <v>86</v>
      </c>
      <c r="E129" s="140" t="s">
        <v>66</v>
      </c>
      <c r="F129" s="327"/>
      <c r="G129" s="327"/>
      <c r="H129" s="322"/>
      <c r="I129" s="322"/>
      <c r="J129" s="322"/>
      <c r="K129" s="322"/>
      <c r="L129" s="24">
        <v>0</v>
      </c>
      <c r="M129" s="24">
        <v>0</v>
      </c>
      <c r="N129" s="326">
        <v>0</v>
      </c>
      <c r="O129" s="326">
        <v>0</v>
      </c>
    </row>
    <row r="130" spans="1:15" ht="14.5" x14ac:dyDescent="0.35">
      <c r="A130" s="123" t="s">
        <v>119</v>
      </c>
      <c r="B130" s="122" t="s">
        <v>86</v>
      </c>
      <c r="C130" s="122" t="s">
        <v>117</v>
      </c>
      <c r="D130" s="122" t="s">
        <v>86</v>
      </c>
      <c r="E130" s="140" t="s">
        <v>66</v>
      </c>
      <c r="F130" s="327"/>
      <c r="G130" s="327"/>
      <c r="H130" s="327"/>
      <c r="I130" s="327"/>
      <c r="J130" s="327"/>
      <c r="K130" s="327"/>
      <c r="L130" s="24">
        <v>723.18380605375205</v>
      </c>
      <c r="M130" s="24">
        <v>872</v>
      </c>
      <c r="N130" s="326">
        <v>1128.3919640149618</v>
      </c>
      <c r="O130" s="326">
        <v>1023.7139326257786</v>
      </c>
    </row>
    <row r="131" spans="1:15" ht="14.5" x14ac:dyDescent="0.35">
      <c r="A131" s="123" t="s">
        <v>120</v>
      </c>
      <c r="B131" s="122" t="s">
        <v>86</v>
      </c>
      <c r="C131" s="122" t="s">
        <v>121</v>
      </c>
      <c r="D131" s="122" t="s">
        <v>86</v>
      </c>
      <c r="E131" s="140" t="s">
        <v>66</v>
      </c>
      <c r="F131" s="327"/>
      <c r="G131" s="327"/>
      <c r="H131" s="326">
        <v>18198.583666043967</v>
      </c>
      <c r="I131" s="326">
        <v>15670.05664278917</v>
      </c>
      <c r="J131" s="326">
        <v>13197.358219238691</v>
      </c>
      <c r="K131" s="326">
        <v>336.07169812406937</v>
      </c>
      <c r="L131" s="24">
        <v>544.33756301165465</v>
      </c>
      <c r="M131" s="24">
        <v>586</v>
      </c>
      <c r="N131" s="326">
        <v>133.1622037453682</v>
      </c>
      <c r="O131" s="326">
        <v>179.91535824489245</v>
      </c>
    </row>
    <row r="132" spans="1:15" ht="14.5" x14ac:dyDescent="0.35">
      <c r="A132" s="124" t="s">
        <v>123</v>
      </c>
      <c r="B132" s="66"/>
      <c r="C132" s="66"/>
      <c r="D132" s="66"/>
      <c r="E132" s="66"/>
      <c r="F132" s="134"/>
      <c r="G132" s="134"/>
      <c r="H132" s="134"/>
      <c r="I132" s="134"/>
      <c r="J132" s="134"/>
      <c r="K132" s="134"/>
      <c r="L132" s="339"/>
      <c r="M132" s="339"/>
      <c r="N132" s="424"/>
      <c r="O132" s="152"/>
    </row>
    <row r="133" spans="1:15" ht="14.5" x14ac:dyDescent="0.35">
      <c r="A133" s="119" t="s">
        <v>124</v>
      </c>
      <c r="B133" s="129"/>
      <c r="C133" s="129"/>
      <c r="D133" s="129"/>
      <c r="E133" s="129"/>
      <c r="F133" s="127"/>
      <c r="G133" s="127"/>
      <c r="H133" s="127"/>
      <c r="I133" s="127"/>
      <c r="J133" s="127"/>
      <c r="K133" s="127"/>
      <c r="L133" s="341"/>
      <c r="M133" s="341"/>
      <c r="N133" s="425"/>
      <c r="O133" s="151"/>
    </row>
    <row r="134" spans="1:15" ht="14.5" x14ac:dyDescent="0.35">
      <c r="A134" s="122" t="s">
        <v>125</v>
      </c>
      <c r="B134" s="122" t="s">
        <v>126</v>
      </c>
      <c r="C134" s="122" t="s">
        <v>65</v>
      </c>
      <c r="D134" s="122" t="s">
        <v>127</v>
      </c>
      <c r="E134" s="140" t="s">
        <v>123</v>
      </c>
      <c r="F134" s="326">
        <v>7160.5856101999998</v>
      </c>
      <c r="G134" s="326">
        <v>6490.7740322299505</v>
      </c>
      <c r="H134" s="326">
        <v>5397.8713820303537</v>
      </c>
      <c r="I134" s="326">
        <v>5103.0763935555551</v>
      </c>
      <c r="J134" s="326">
        <v>4094.1349576666667</v>
      </c>
      <c r="K134" s="326">
        <v>3979.2594530000001</v>
      </c>
      <c r="L134" s="24">
        <v>3240.51715625</v>
      </c>
      <c r="M134" s="24">
        <v>4235</v>
      </c>
      <c r="N134" s="326">
        <v>4700.9327181111112</v>
      </c>
      <c r="O134" s="326">
        <v>2499.6700625000003</v>
      </c>
    </row>
    <row r="135" spans="1:15" ht="14.5" x14ac:dyDescent="0.35">
      <c r="A135" s="123" t="s">
        <v>128</v>
      </c>
      <c r="B135" s="122" t="s">
        <v>126</v>
      </c>
      <c r="C135" s="122" t="s">
        <v>65</v>
      </c>
      <c r="D135" s="122" t="s">
        <v>127</v>
      </c>
      <c r="E135" s="140" t="s">
        <v>123</v>
      </c>
      <c r="F135" s="327"/>
      <c r="G135" s="327"/>
      <c r="H135" s="327"/>
      <c r="I135" s="327"/>
      <c r="J135" s="326">
        <v>18.256404000000003</v>
      </c>
      <c r="K135" s="326">
        <v>15.918570305555557</v>
      </c>
      <c r="L135" s="24">
        <v>15.022541666666667</v>
      </c>
      <c r="M135" s="24">
        <v>18</v>
      </c>
      <c r="N135" s="326">
        <v>22.985763500000001</v>
      </c>
      <c r="O135" s="326">
        <v>15.939083333333338</v>
      </c>
    </row>
    <row r="136" spans="1:15" ht="14.5" x14ac:dyDescent="0.35">
      <c r="A136" s="123" t="s">
        <v>130</v>
      </c>
      <c r="B136" s="122" t="s">
        <v>131</v>
      </c>
      <c r="C136" s="122" t="s">
        <v>65</v>
      </c>
      <c r="D136" s="122" t="s">
        <v>127</v>
      </c>
      <c r="E136" s="140" t="s">
        <v>123</v>
      </c>
      <c r="F136" s="327"/>
      <c r="G136" s="327"/>
      <c r="H136" s="327"/>
      <c r="I136" s="326">
        <v>15.471290198656794</v>
      </c>
      <c r="J136" s="326">
        <v>13.803200494093272</v>
      </c>
      <c r="K136" s="326">
        <v>6.4878628888888885</v>
      </c>
      <c r="L136" s="24">
        <v>11.192752793223528</v>
      </c>
      <c r="M136" s="24">
        <v>12</v>
      </c>
      <c r="N136" s="326">
        <v>9.8152687465882362</v>
      </c>
      <c r="O136" s="326">
        <v>7.0048319570692819</v>
      </c>
    </row>
    <row r="137" spans="1:15" ht="14.5" x14ac:dyDescent="0.35">
      <c r="A137" s="123" t="s">
        <v>133</v>
      </c>
      <c r="B137" s="122" t="s">
        <v>131</v>
      </c>
      <c r="C137" s="122" t="s">
        <v>65</v>
      </c>
      <c r="D137" s="122" t="s">
        <v>127</v>
      </c>
      <c r="E137" s="140" t="s">
        <v>123</v>
      </c>
      <c r="F137" s="327"/>
      <c r="G137" s="327"/>
      <c r="H137" s="327"/>
      <c r="I137" s="326">
        <v>19.251531499999999</v>
      </c>
      <c r="J137" s="326">
        <v>12.948654645</v>
      </c>
      <c r="K137" s="326">
        <v>17.864975999999999</v>
      </c>
      <c r="L137" s="24">
        <v>18.284208578999998</v>
      </c>
      <c r="M137" s="24">
        <v>16</v>
      </c>
      <c r="N137" s="326">
        <v>24.509262</v>
      </c>
      <c r="O137" s="326">
        <v>19.070527166666672</v>
      </c>
    </row>
    <row r="138" spans="1:15" ht="14.5" x14ac:dyDescent="0.35">
      <c r="A138" s="122" t="s">
        <v>134</v>
      </c>
      <c r="B138" s="122" t="s">
        <v>131</v>
      </c>
      <c r="C138" s="122" t="s">
        <v>65</v>
      </c>
      <c r="D138" s="122" t="s">
        <v>127</v>
      </c>
      <c r="E138" s="140" t="s">
        <v>123</v>
      </c>
      <c r="F138" s="326">
        <v>8501.6063819336669</v>
      </c>
      <c r="G138" s="326">
        <v>8746.8676491386286</v>
      </c>
      <c r="H138" s="326">
        <v>8710.1148370852679</v>
      </c>
      <c r="I138" s="326">
        <v>7549.3514108315185</v>
      </c>
      <c r="J138" s="326">
        <v>5664.2859968158664</v>
      </c>
      <c r="K138" s="326">
        <v>6704.2423966161778</v>
      </c>
      <c r="L138" s="24">
        <v>6964.3319069111985</v>
      </c>
      <c r="M138" s="24">
        <v>6782</v>
      </c>
      <c r="N138" s="326">
        <v>7551.5792309135995</v>
      </c>
      <c r="O138" s="326">
        <v>7529.0474898863558</v>
      </c>
    </row>
    <row r="139" spans="1:15" ht="14.5" x14ac:dyDescent="0.35">
      <c r="A139" s="122" t="s">
        <v>135</v>
      </c>
      <c r="B139" s="122" t="s">
        <v>136</v>
      </c>
      <c r="C139" s="122" t="s">
        <v>65</v>
      </c>
      <c r="D139" s="122" t="s">
        <v>127</v>
      </c>
      <c r="E139" s="140" t="s">
        <v>123</v>
      </c>
      <c r="F139" s="326">
        <v>3773.3367286000002</v>
      </c>
      <c r="G139" s="326">
        <v>3877.4105625000002</v>
      </c>
      <c r="H139" s="326">
        <v>3902.7223475000001</v>
      </c>
      <c r="I139" s="326">
        <v>3448.9553219999998</v>
      </c>
      <c r="J139" s="326">
        <v>3370.3184356000002</v>
      </c>
      <c r="K139" s="326">
        <v>3107.8703070043102</v>
      </c>
      <c r="L139" s="24">
        <v>2959.4003562821581</v>
      </c>
      <c r="M139" s="24">
        <v>3015</v>
      </c>
      <c r="N139" s="326">
        <v>3652.3077769300712</v>
      </c>
      <c r="O139" s="326">
        <v>3024.93253531546</v>
      </c>
    </row>
    <row r="140" spans="1:15" ht="14.5" x14ac:dyDescent="0.35">
      <c r="A140" s="123" t="s">
        <v>137</v>
      </c>
      <c r="B140" s="122" t="s">
        <v>136</v>
      </c>
      <c r="C140" s="122" t="s">
        <v>65</v>
      </c>
      <c r="D140" s="122" t="s">
        <v>127</v>
      </c>
      <c r="E140" s="140" t="s">
        <v>123</v>
      </c>
      <c r="F140" s="327"/>
      <c r="G140" s="327"/>
      <c r="H140" s="327"/>
      <c r="I140" s="327"/>
      <c r="J140" s="326">
        <v>0.57387308159999995</v>
      </c>
      <c r="K140" s="326">
        <v>501.49039373084292</v>
      </c>
      <c r="L140" s="24">
        <v>416.52965040248972</v>
      </c>
      <c r="M140" s="327"/>
      <c r="N140" s="327"/>
      <c r="O140" s="327"/>
    </row>
    <row r="141" spans="1:15" ht="14.5" x14ac:dyDescent="0.35">
      <c r="A141" s="122" t="s">
        <v>335</v>
      </c>
      <c r="B141" s="122" t="s">
        <v>136</v>
      </c>
      <c r="C141" s="122" t="s">
        <v>65</v>
      </c>
      <c r="D141" s="122" t="s">
        <v>127</v>
      </c>
      <c r="E141" s="140" t="s">
        <v>123</v>
      </c>
      <c r="F141" s="326">
        <v>8439.7738116773653</v>
      </c>
      <c r="G141" s="326">
        <v>8511.4628958333324</v>
      </c>
      <c r="H141" s="326">
        <v>8959.5201649043483</v>
      </c>
      <c r="I141" s="326">
        <v>8766.1345611111119</v>
      </c>
      <c r="J141" s="326">
        <v>8306.2433346666676</v>
      </c>
      <c r="K141" s="326">
        <v>7062.9779366954026</v>
      </c>
      <c r="L141" s="24">
        <v>6616.8774082123109</v>
      </c>
      <c r="M141" s="24">
        <v>6687</v>
      </c>
      <c r="N141" s="326">
        <v>6694.7815463030292</v>
      </c>
      <c r="O141" s="326">
        <v>4866.0144638616594</v>
      </c>
    </row>
    <row r="142" spans="1:15" ht="14.5" x14ac:dyDescent="0.35">
      <c r="A142" s="122" t="s">
        <v>336</v>
      </c>
      <c r="B142" s="122" t="s">
        <v>141</v>
      </c>
      <c r="C142" s="122" t="s">
        <v>65</v>
      </c>
      <c r="D142" s="122" t="s">
        <v>127</v>
      </c>
      <c r="E142" s="140" t="s">
        <v>123</v>
      </c>
      <c r="F142" s="326">
        <v>3161.9473825799955</v>
      </c>
      <c r="G142" s="326">
        <v>3212.5690680000002</v>
      </c>
      <c r="H142" s="326">
        <v>3254.3167454336067</v>
      </c>
      <c r="I142" s="326">
        <v>3212.5484380164949</v>
      </c>
      <c r="J142" s="326">
        <v>2594.4322584488</v>
      </c>
      <c r="K142" s="326">
        <v>2408.120588300445</v>
      </c>
      <c r="L142" s="24">
        <v>2227.8593579977792</v>
      </c>
      <c r="M142" s="24">
        <v>1855</v>
      </c>
      <c r="N142" s="326">
        <v>1709.9170976756754</v>
      </c>
      <c r="O142" s="326">
        <v>1339.4047605703072</v>
      </c>
    </row>
    <row r="143" spans="1:15" ht="14.5" x14ac:dyDescent="0.35">
      <c r="A143" s="122" t="s">
        <v>337</v>
      </c>
      <c r="B143" s="122" t="s">
        <v>143</v>
      </c>
      <c r="C143" s="122" t="s">
        <v>65</v>
      </c>
      <c r="D143" s="122" t="s">
        <v>127</v>
      </c>
      <c r="E143" s="140" t="s">
        <v>123</v>
      </c>
      <c r="F143" s="326">
        <v>2390.4313514999999</v>
      </c>
      <c r="G143" s="326">
        <v>2615.7265862933323</v>
      </c>
      <c r="H143" s="326">
        <v>1860.84780327</v>
      </c>
      <c r="I143" s="326">
        <v>2359.2030246777504</v>
      </c>
      <c r="J143" s="326">
        <v>1745.2482749999999</v>
      </c>
      <c r="K143" s="326">
        <v>2012.2164089999999</v>
      </c>
      <c r="L143" s="24">
        <v>2019.850913888889</v>
      </c>
      <c r="M143" s="24">
        <v>1492</v>
      </c>
      <c r="N143" s="326">
        <v>1807.6000157777778</v>
      </c>
      <c r="O143" s="326">
        <v>1552.8716610000001</v>
      </c>
    </row>
    <row r="144" spans="1:15" ht="14.5" x14ac:dyDescent="0.35">
      <c r="A144" s="122" t="s">
        <v>144</v>
      </c>
      <c r="B144" s="122" t="s">
        <v>145</v>
      </c>
      <c r="C144" s="122" t="s">
        <v>65</v>
      </c>
      <c r="D144" s="122" t="s">
        <v>127</v>
      </c>
      <c r="E144" s="140" t="s">
        <v>123</v>
      </c>
      <c r="F144" s="326">
        <v>7133.378364522222</v>
      </c>
      <c r="G144" s="326">
        <v>7854.7181805555556</v>
      </c>
      <c r="H144" s="326">
        <v>7520.1205894166678</v>
      </c>
      <c r="I144" s="326">
        <v>7619.0571600482635</v>
      </c>
      <c r="J144" s="326">
        <v>7476.2384912639236</v>
      </c>
      <c r="K144" s="326">
        <v>7476.6008835555576</v>
      </c>
      <c r="L144" s="24">
        <v>5262.6373675797013</v>
      </c>
      <c r="M144" s="24">
        <v>5601</v>
      </c>
      <c r="N144" s="326">
        <v>5778.2266172222226</v>
      </c>
      <c r="O144" s="326">
        <v>4194.2119599999996</v>
      </c>
    </row>
    <row r="145" spans="1:15" ht="14.5" x14ac:dyDescent="0.35">
      <c r="A145" s="122" t="s">
        <v>146</v>
      </c>
      <c r="B145" s="122" t="s">
        <v>147</v>
      </c>
      <c r="C145" s="122" t="s">
        <v>65</v>
      </c>
      <c r="D145" s="122" t="s">
        <v>127</v>
      </c>
      <c r="E145" s="140" t="s">
        <v>123</v>
      </c>
      <c r="F145" s="326">
        <v>12912.176920808331</v>
      </c>
      <c r="G145" s="326">
        <v>14660.1959467</v>
      </c>
      <c r="H145" s="326">
        <v>14106.105307800002</v>
      </c>
      <c r="I145" s="326">
        <v>14784.13208528</v>
      </c>
      <c r="J145" s="326">
        <v>11618.715000000002</v>
      </c>
      <c r="K145" s="326">
        <v>11852.500806000002</v>
      </c>
      <c r="L145" s="24">
        <v>11941.147684199999</v>
      </c>
      <c r="M145" s="24">
        <v>11169</v>
      </c>
      <c r="N145" s="326">
        <v>10869.018175888888</v>
      </c>
      <c r="O145" s="326">
        <v>8719.4332213333328</v>
      </c>
    </row>
    <row r="146" spans="1:15" ht="14.5" x14ac:dyDescent="0.35">
      <c r="A146" s="122" t="s">
        <v>148</v>
      </c>
      <c r="B146" s="122" t="s">
        <v>131</v>
      </c>
      <c r="C146" s="122" t="s">
        <v>81</v>
      </c>
      <c r="D146" s="122" t="s">
        <v>127</v>
      </c>
      <c r="E146" s="140" t="s">
        <v>123</v>
      </c>
      <c r="F146" s="327"/>
      <c r="G146" s="327"/>
      <c r="H146" s="327"/>
      <c r="I146" s="327"/>
      <c r="J146" s="327"/>
      <c r="K146" s="327"/>
      <c r="L146" s="42"/>
      <c r="M146" s="42"/>
      <c r="N146" s="326">
        <v>3.2480020000000001</v>
      </c>
      <c r="O146" s="42"/>
    </row>
    <row r="147" spans="1:15" ht="14.5" x14ac:dyDescent="0.35">
      <c r="A147" s="122" t="s">
        <v>150</v>
      </c>
      <c r="B147" s="122" t="s">
        <v>131</v>
      </c>
      <c r="C147" s="122" t="s">
        <v>81</v>
      </c>
      <c r="D147" s="122" t="s">
        <v>127</v>
      </c>
      <c r="E147" s="140" t="s">
        <v>123</v>
      </c>
      <c r="F147" s="327"/>
      <c r="G147" s="327"/>
      <c r="H147" s="327"/>
      <c r="I147" s="327"/>
      <c r="J147" s="327"/>
      <c r="K147" s="327"/>
      <c r="L147" s="42"/>
      <c r="M147" s="42"/>
      <c r="N147" s="326">
        <v>41.295790000000004</v>
      </c>
      <c r="O147" s="42"/>
    </row>
    <row r="148" spans="1:15" ht="14.5" x14ac:dyDescent="0.35">
      <c r="A148" s="122" t="s">
        <v>151</v>
      </c>
      <c r="B148" s="122" t="s">
        <v>131</v>
      </c>
      <c r="C148" s="122" t="s">
        <v>81</v>
      </c>
      <c r="D148" s="122" t="s">
        <v>127</v>
      </c>
      <c r="E148" s="140" t="s">
        <v>123</v>
      </c>
      <c r="F148" s="327"/>
      <c r="G148" s="327"/>
      <c r="H148" s="327"/>
      <c r="I148" s="327"/>
      <c r="J148" s="327"/>
      <c r="K148" s="327"/>
      <c r="L148" s="42"/>
      <c r="M148" s="42"/>
      <c r="N148" s="326">
        <v>3.4775375000000004</v>
      </c>
      <c r="O148" s="42"/>
    </row>
    <row r="149" spans="1:15" ht="14.5" x14ac:dyDescent="0.35">
      <c r="A149" s="122" t="s">
        <v>152</v>
      </c>
      <c r="B149" s="122" t="s">
        <v>131</v>
      </c>
      <c r="C149" s="122" t="s">
        <v>81</v>
      </c>
      <c r="D149" s="122" t="s">
        <v>127</v>
      </c>
      <c r="E149" s="140" t="s">
        <v>123</v>
      </c>
      <c r="F149" s="327"/>
      <c r="G149" s="327"/>
      <c r="H149" s="327"/>
      <c r="I149" s="327"/>
      <c r="J149" s="327"/>
      <c r="K149" s="327"/>
      <c r="L149" s="42"/>
      <c r="M149" s="42"/>
      <c r="N149" s="326">
        <v>1.241047</v>
      </c>
      <c r="O149" s="42"/>
    </row>
    <row r="150" spans="1:15" ht="14.5" x14ac:dyDescent="0.35">
      <c r="A150" s="123" t="s">
        <v>153</v>
      </c>
      <c r="B150" s="122" t="s">
        <v>131</v>
      </c>
      <c r="C150" s="122" t="s">
        <v>81</v>
      </c>
      <c r="D150" s="122" t="s">
        <v>127</v>
      </c>
      <c r="E150" s="140" t="s">
        <v>123</v>
      </c>
      <c r="F150" s="327"/>
      <c r="G150" s="326">
        <v>57.321702299999998</v>
      </c>
      <c r="H150" s="326">
        <v>56.779986999999998</v>
      </c>
      <c r="I150" s="326">
        <v>51.200997099999995</v>
      </c>
      <c r="J150" s="326">
        <v>34.046999999999997</v>
      </c>
      <c r="K150" s="326">
        <v>41.745599999999996</v>
      </c>
      <c r="L150" s="24">
        <v>47.431597199999999</v>
      </c>
      <c r="M150" s="24">
        <v>47</v>
      </c>
      <c r="N150" s="326">
        <v>65.435075999999995</v>
      </c>
      <c r="O150" s="42"/>
    </row>
    <row r="151" spans="1:15" ht="14.5" x14ac:dyDescent="0.35">
      <c r="A151" s="51" t="s">
        <v>549</v>
      </c>
      <c r="B151" s="420" t="s">
        <v>131</v>
      </c>
      <c r="C151" s="420" t="s">
        <v>81</v>
      </c>
      <c r="D151" s="420" t="s">
        <v>127</v>
      </c>
      <c r="E151" s="420" t="s">
        <v>123</v>
      </c>
      <c r="F151" s="327"/>
      <c r="G151" s="327"/>
      <c r="H151" s="327"/>
      <c r="I151" s="327"/>
      <c r="J151" s="327"/>
      <c r="K151" s="327"/>
      <c r="L151" s="327"/>
      <c r="M151" s="327"/>
      <c r="N151" s="327"/>
      <c r="O151" s="326">
        <v>42.755545777777783</v>
      </c>
    </row>
    <row r="152" spans="1:15" ht="14.5" x14ac:dyDescent="0.35">
      <c r="A152" s="122" t="s">
        <v>155</v>
      </c>
      <c r="B152" s="122" t="s">
        <v>147</v>
      </c>
      <c r="C152" s="122" t="s">
        <v>81</v>
      </c>
      <c r="D152" s="122" t="s">
        <v>127</v>
      </c>
      <c r="E152" s="140" t="s">
        <v>123</v>
      </c>
      <c r="F152" s="326">
        <v>34.74943214999999</v>
      </c>
      <c r="G152" s="326">
        <v>37.871449500000004</v>
      </c>
      <c r="H152" s="326">
        <v>35.681283000000001</v>
      </c>
      <c r="I152" s="326">
        <v>39.869957999999997</v>
      </c>
      <c r="J152" s="326">
        <v>34.944249000000006</v>
      </c>
      <c r="K152" s="326">
        <v>35.467794000000005</v>
      </c>
      <c r="L152" s="24">
        <v>11.768463749999999</v>
      </c>
      <c r="M152" s="24">
        <v>44</v>
      </c>
      <c r="N152" s="326">
        <v>43.150359999999999</v>
      </c>
      <c r="O152" s="42"/>
    </row>
    <row r="153" spans="1:15" ht="14.5" x14ac:dyDescent="0.35">
      <c r="A153" s="122" t="s">
        <v>156</v>
      </c>
      <c r="B153" s="122" t="s">
        <v>147</v>
      </c>
      <c r="C153" s="122" t="s">
        <v>81</v>
      </c>
      <c r="D153" s="122" t="s">
        <v>127</v>
      </c>
      <c r="E153" s="140" t="s">
        <v>123</v>
      </c>
      <c r="F153" s="326">
        <v>26.779782329999996</v>
      </c>
      <c r="G153" s="326">
        <v>29.1857769</v>
      </c>
      <c r="H153" s="326">
        <v>26.419753800000006</v>
      </c>
      <c r="I153" s="326">
        <v>27.559525399999998</v>
      </c>
      <c r="J153" s="326">
        <v>22.222031400000002</v>
      </c>
      <c r="K153" s="326">
        <v>22.5549684</v>
      </c>
      <c r="L153" s="24">
        <v>5.3325218611111103</v>
      </c>
      <c r="M153" s="24">
        <v>16</v>
      </c>
      <c r="N153" s="326">
        <v>19.347067055555556</v>
      </c>
      <c r="O153" s="42"/>
    </row>
    <row r="154" spans="1:15" ht="14.5" x14ac:dyDescent="0.35">
      <c r="A154" s="122" t="s">
        <v>157</v>
      </c>
      <c r="B154" s="122" t="s">
        <v>147</v>
      </c>
      <c r="C154" s="122" t="s">
        <v>81</v>
      </c>
      <c r="D154" s="122" t="s">
        <v>127</v>
      </c>
      <c r="E154" s="140" t="s">
        <v>123</v>
      </c>
      <c r="F154" s="326">
        <v>1.3883021099999999</v>
      </c>
      <c r="G154" s="326">
        <v>1.5130323000000001</v>
      </c>
      <c r="H154" s="326">
        <v>15.802182000000002</v>
      </c>
      <c r="I154" s="326">
        <v>14.586569999999998</v>
      </c>
      <c r="J154" s="326">
        <v>8.0835419999999996</v>
      </c>
      <c r="K154" s="326">
        <v>8.2046519999999994</v>
      </c>
      <c r="L154" s="327"/>
      <c r="M154" s="327"/>
      <c r="N154" s="327"/>
      <c r="O154" s="42"/>
    </row>
    <row r="155" spans="1:15" ht="14.5" x14ac:dyDescent="0.35">
      <c r="A155" s="122" t="s">
        <v>158</v>
      </c>
      <c r="B155" s="122" t="s">
        <v>147</v>
      </c>
      <c r="C155" s="122" t="s">
        <v>81</v>
      </c>
      <c r="D155" s="122" t="s">
        <v>127</v>
      </c>
      <c r="E155" s="140" t="s">
        <v>123</v>
      </c>
      <c r="F155" s="326">
        <v>1.3240870299999998</v>
      </c>
      <c r="G155" s="326">
        <v>1.4430479000000001</v>
      </c>
      <c r="H155" s="326">
        <v>12.410244000000002</v>
      </c>
      <c r="I155" s="326">
        <v>11.977589999999999</v>
      </c>
      <c r="J155" s="326">
        <v>17.158253999999999</v>
      </c>
      <c r="K155" s="326">
        <v>17.415324000000002</v>
      </c>
      <c r="L155" s="24">
        <v>4.1813587222222219</v>
      </c>
      <c r="M155" s="24">
        <v>7</v>
      </c>
      <c r="N155" s="326">
        <v>2.8538699444444444</v>
      </c>
      <c r="O155" s="42"/>
    </row>
    <row r="156" spans="1:15" ht="14.5" x14ac:dyDescent="0.35">
      <c r="A156" s="122" t="s">
        <v>159</v>
      </c>
      <c r="B156" s="122" t="s">
        <v>147</v>
      </c>
      <c r="C156" s="122" t="s">
        <v>81</v>
      </c>
      <c r="D156" s="122" t="s">
        <v>127</v>
      </c>
      <c r="E156" s="140" t="s">
        <v>123</v>
      </c>
      <c r="F156" s="326">
        <v>0.19055126999999999</v>
      </c>
      <c r="G156" s="326">
        <v>0.20767110000000003</v>
      </c>
      <c r="H156" s="326">
        <v>20.299613400000005</v>
      </c>
      <c r="I156" s="326">
        <v>20.107329799999999</v>
      </c>
      <c r="J156" s="326">
        <v>18.321961000000002</v>
      </c>
      <c r="K156" s="326">
        <v>18.596465999999999</v>
      </c>
      <c r="L156" s="24">
        <v>5.239380166666666</v>
      </c>
      <c r="M156" s="24">
        <v>15</v>
      </c>
      <c r="N156" s="326">
        <v>15.448989111111111</v>
      </c>
      <c r="O156" s="42"/>
    </row>
    <row r="157" spans="1:15" ht="14.5" x14ac:dyDescent="0.35">
      <c r="A157" s="122" t="s">
        <v>160</v>
      </c>
      <c r="B157" s="122" t="s">
        <v>147</v>
      </c>
      <c r="C157" s="122" t="s">
        <v>81</v>
      </c>
      <c r="D157" s="122" t="s">
        <v>127</v>
      </c>
      <c r="E157" s="140" t="s">
        <v>123</v>
      </c>
      <c r="F157" s="326">
        <v>15.895326269999998</v>
      </c>
      <c r="G157" s="326">
        <v>17.323421100000004</v>
      </c>
      <c r="H157" s="326">
        <v>16.373610000000003</v>
      </c>
      <c r="I157" s="326">
        <v>17.163926</v>
      </c>
      <c r="J157" s="326">
        <v>4.6871328000000005</v>
      </c>
      <c r="K157" s="326">
        <v>4.7573568000000002</v>
      </c>
      <c r="L157" s="327"/>
      <c r="M157" s="327"/>
      <c r="N157" s="327"/>
      <c r="O157" s="42"/>
    </row>
    <row r="158" spans="1:15" ht="14.5" x14ac:dyDescent="0.35">
      <c r="A158" s="122" t="s">
        <v>161</v>
      </c>
      <c r="B158" s="122" t="s">
        <v>147</v>
      </c>
      <c r="C158" s="122" t="s">
        <v>81</v>
      </c>
      <c r="D158" s="122" t="s">
        <v>127</v>
      </c>
      <c r="E158" s="140" t="s">
        <v>123</v>
      </c>
      <c r="F158" s="326">
        <v>28.066875889999995</v>
      </c>
      <c r="G158" s="326">
        <v>30.588507700000001</v>
      </c>
      <c r="H158" s="326">
        <v>34.928170200000011</v>
      </c>
      <c r="I158" s="326">
        <v>39.074614400000002</v>
      </c>
      <c r="J158" s="326">
        <v>34.690950000000001</v>
      </c>
      <c r="K158" s="326">
        <v>35.210700000000003</v>
      </c>
      <c r="L158" s="24">
        <v>8.8167032777777763</v>
      </c>
      <c r="M158" s="24">
        <v>26</v>
      </c>
      <c r="N158" s="326">
        <v>27.80054505555556</v>
      </c>
      <c r="O158" s="42"/>
    </row>
    <row r="159" spans="1:15" ht="14.5" x14ac:dyDescent="0.35">
      <c r="A159" s="122" t="s">
        <v>162</v>
      </c>
      <c r="B159" s="122" t="s">
        <v>147</v>
      </c>
      <c r="C159" s="122" t="s">
        <v>81</v>
      </c>
      <c r="D159" s="122" t="s">
        <v>127</v>
      </c>
      <c r="E159" s="140" t="s">
        <v>123</v>
      </c>
      <c r="F159" s="326">
        <v>20.082568279999997</v>
      </c>
      <c r="G159" s="326">
        <v>21.8868604</v>
      </c>
      <c r="H159" s="326">
        <v>14.176542600000003</v>
      </c>
      <c r="I159" s="327"/>
      <c r="J159" s="327"/>
      <c r="K159" s="327"/>
      <c r="L159" s="327"/>
      <c r="M159" s="327"/>
      <c r="N159" s="327"/>
      <c r="O159" s="42"/>
    </row>
    <row r="160" spans="1:15" ht="14.5" x14ac:dyDescent="0.35">
      <c r="A160" s="123" t="s">
        <v>163</v>
      </c>
      <c r="B160" s="122" t="s">
        <v>147</v>
      </c>
      <c r="C160" s="122" t="s">
        <v>81</v>
      </c>
      <c r="D160" s="122" t="s">
        <v>127</v>
      </c>
      <c r="E160" s="140" t="s">
        <v>123</v>
      </c>
      <c r="F160" s="327"/>
      <c r="G160" s="327"/>
      <c r="H160" s="327"/>
      <c r="I160" s="327"/>
      <c r="J160" s="326">
        <v>27.390799400000002</v>
      </c>
      <c r="K160" s="326">
        <v>27.801176400000003</v>
      </c>
      <c r="L160" s="327"/>
      <c r="M160" s="327"/>
      <c r="N160" s="327"/>
      <c r="O160" s="42"/>
    </row>
    <row r="161" spans="1:15" ht="14.5" x14ac:dyDescent="0.35">
      <c r="A161" s="122" t="s">
        <v>165</v>
      </c>
      <c r="B161" s="122" t="s">
        <v>147</v>
      </c>
      <c r="C161" s="122" t="s">
        <v>81</v>
      </c>
      <c r="D161" s="122" t="s">
        <v>127</v>
      </c>
      <c r="E161" s="140" t="s">
        <v>123</v>
      </c>
      <c r="F161" s="326">
        <v>14.599158839999998</v>
      </c>
      <c r="G161" s="326">
        <v>15.910801200000002</v>
      </c>
      <c r="H161" s="326">
        <v>19.174339800000006</v>
      </c>
      <c r="I161" s="326">
        <v>17.3845034</v>
      </c>
      <c r="J161" s="327"/>
      <c r="K161" s="327"/>
      <c r="L161" s="24">
        <v>25.711157305555552</v>
      </c>
      <c r="M161" s="24">
        <v>13</v>
      </c>
      <c r="N161" s="326">
        <v>7.7940231111111116</v>
      </c>
      <c r="O161" s="42"/>
    </row>
    <row r="162" spans="1:15" ht="14.5" x14ac:dyDescent="0.35">
      <c r="A162" s="51" t="s">
        <v>550</v>
      </c>
      <c r="B162" s="420" t="s">
        <v>147</v>
      </c>
      <c r="C162" s="420" t="s">
        <v>81</v>
      </c>
      <c r="D162" s="420" t="s">
        <v>127</v>
      </c>
      <c r="E162" s="420" t="s">
        <v>123</v>
      </c>
      <c r="F162" s="327"/>
      <c r="G162" s="327"/>
      <c r="H162" s="327"/>
      <c r="I162" s="327"/>
      <c r="J162" s="327"/>
      <c r="K162" s="327"/>
      <c r="L162" s="327"/>
      <c r="M162" s="327"/>
      <c r="N162" s="327"/>
      <c r="O162" s="326">
        <v>126.42130666666667</v>
      </c>
    </row>
    <row r="163" spans="1:15" ht="14.5" x14ac:dyDescent="0.35">
      <c r="A163" s="124" t="s">
        <v>166</v>
      </c>
      <c r="B163" s="66"/>
      <c r="C163" s="66"/>
      <c r="D163" s="66"/>
      <c r="E163" s="66"/>
      <c r="F163" s="134"/>
      <c r="G163" s="134"/>
      <c r="H163" s="134"/>
      <c r="I163" s="134"/>
      <c r="J163" s="134"/>
      <c r="K163" s="134"/>
      <c r="L163" s="340"/>
      <c r="M163" s="340"/>
      <c r="N163" s="426"/>
      <c r="O163" s="152"/>
    </row>
    <row r="164" spans="1:15" ht="14.5" x14ac:dyDescent="0.35">
      <c r="A164" s="122" t="s">
        <v>167</v>
      </c>
      <c r="B164" s="122" t="s">
        <v>166</v>
      </c>
      <c r="C164" s="122" t="s">
        <v>65</v>
      </c>
      <c r="D164" s="122" t="s">
        <v>166</v>
      </c>
      <c r="E164" s="140" t="s">
        <v>123</v>
      </c>
      <c r="F164" s="326">
        <v>2035.7626176166671</v>
      </c>
      <c r="G164" s="326">
        <v>2745.4631039999999</v>
      </c>
      <c r="H164" s="326">
        <v>3128.9698440000002</v>
      </c>
      <c r="I164" s="326">
        <v>2893.9715136111113</v>
      </c>
      <c r="J164" s="326">
        <v>2819.1396067777782</v>
      </c>
      <c r="K164" s="326">
        <v>0</v>
      </c>
      <c r="L164" s="327"/>
      <c r="M164" s="327"/>
      <c r="N164" s="327"/>
      <c r="O164" s="327"/>
    </row>
    <row r="165" spans="1:15" ht="14.5" x14ac:dyDescent="0.35">
      <c r="A165" s="122" t="s">
        <v>168</v>
      </c>
      <c r="B165" s="122" t="s">
        <v>166</v>
      </c>
      <c r="C165" s="122" t="s">
        <v>65</v>
      </c>
      <c r="D165" s="122" t="s">
        <v>166</v>
      </c>
      <c r="E165" s="140" t="s">
        <v>123</v>
      </c>
      <c r="F165" s="326">
        <v>411.49927843555565</v>
      </c>
      <c r="G165" s="327"/>
      <c r="H165" s="327"/>
      <c r="I165" s="327"/>
      <c r="J165" s="327"/>
      <c r="K165" s="327"/>
      <c r="L165" s="327"/>
      <c r="M165" s="327"/>
      <c r="N165" s="327"/>
      <c r="O165" s="327"/>
    </row>
    <row r="166" spans="1:15" ht="14.5" x14ac:dyDescent="0.35">
      <c r="A166" s="122" t="s">
        <v>169</v>
      </c>
      <c r="B166" s="122" t="s">
        <v>166</v>
      </c>
      <c r="C166" s="122" t="s">
        <v>65</v>
      </c>
      <c r="D166" s="122" t="s">
        <v>166</v>
      </c>
      <c r="E166" s="140" t="s">
        <v>123</v>
      </c>
      <c r="F166" s="326">
        <v>1292.4386397999999</v>
      </c>
      <c r="G166" s="326">
        <v>1564.6179240000001</v>
      </c>
      <c r="H166" s="326">
        <v>1655.1596880000002</v>
      </c>
      <c r="I166" s="326">
        <v>1404.0127655000001</v>
      </c>
      <c r="J166" s="326">
        <v>1291.2829840000002</v>
      </c>
      <c r="K166" s="326">
        <v>0</v>
      </c>
      <c r="L166" s="327"/>
      <c r="M166" s="327"/>
      <c r="N166" s="327"/>
      <c r="O166" s="327"/>
    </row>
    <row r="167" spans="1:15" ht="14.5" x14ac:dyDescent="0.35">
      <c r="A167" s="124" t="s">
        <v>170</v>
      </c>
      <c r="B167" s="66"/>
      <c r="C167" s="66"/>
      <c r="D167" s="66"/>
      <c r="E167" s="66"/>
      <c r="F167" s="134"/>
      <c r="G167" s="134"/>
      <c r="H167" s="134"/>
      <c r="I167" s="134"/>
      <c r="J167" s="134"/>
      <c r="K167" s="134"/>
      <c r="L167" s="340"/>
      <c r="M167" s="340"/>
      <c r="N167" s="426"/>
      <c r="O167" s="152"/>
    </row>
    <row r="168" spans="1:15" ht="14.5" x14ac:dyDescent="0.35">
      <c r="A168" s="122" t="s">
        <v>171</v>
      </c>
      <c r="B168" s="122" t="s">
        <v>172</v>
      </c>
      <c r="C168" s="122" t="s">
        <v>65</v>
      </c>
      <c r="D168" s="122" t="s">
        <v>173</v>
      </c>
      <c r="E168" s="140" t="s">
        <v>123</v>
      </c>
      <c r="F168" s="326">
        <v>120.20659199999999</v>
      </c>
      <c r="G168" s="326">
        <v>119.1923936</v>
      </c>
      <c r="H168" s="326">
        <v>139.64750000000001</v>
      </c>
      <c r="I168" s="326">
        <v>129.88780999999997</v>
      </c>
      <c r="J168" s="326">
        <v>93.975466222222209</v>
      </c>
      <c r="K168" s="326">
        <v>75.54718901054062</v>
      </c>
      <c r="L168" s="24">
        <v>72.808175357546105</v>
      </c>
      <c r="M168" s="24">
        <v>83</v>
      </c>
      <c r="N168" s="326">
        <v>68.575441586011081</v>
      </c>
      <c r="O168" s="326">
        <v>51.620929392457519</v>
      </c>
    </row>
    <row r="169" spans="1:15" ht="14.5" x14ac:dyDescent="0.35">
      <c r="A169" s="123" t="s">
        <v>174</v>
      </c>
      <c r="B169" s="122" t="s">
        <v>175</v>
      </c>
      <c r="C169" s="122" t="s">
        <v>65</v>
      </c>
      <c r="D169" s="122" t="s">
        <v>173</v>
      </c>
      <c r="E169" s="140" t="s">
        <v>123</v>
      </c>
      <c r="F169" s="327"/>
      <c r="G169" s="327"/>
      <c r="H169" s="326">
        <v>21.437239999999999</v>
      </c>
      <c r="I169" s="326">
        <v>28.306754999999999</v>
      </c>
      <c r="J169" s="326">
        <v>30.267673333333331</v>
      </c>
      <c r="K169" s="326">
        <v>25.123969376315792</v>
      </c>
      <c r="L169" s="24">
        <v>27.127732620477062</v>
      </c>
      <c r="M169" s="24">
        <v>1</v>
      </c>
      <c r="N169" s="327"/>
      <c r="O169" s="327"/>
    </row>
    <row r="170" spans="1:15" ht="14.5" x14ac:dyDescent="0.35">
      <c r="A170" s="123" t="s">
        <v>177</v>
      </c>
      <c r="B170" s="122" t="s">
        <v>178</v>
      </c>
      <c r="C170" s="122" t="s">
        <v>65</v>
      </c>
      <c r="D170" s="122" t="s">
        <v>173</v>
      </c>
      <c r="E170" s="140" t="s">
        <v>123</v>
      </c>
      <c r="F170" s="327"/>
      <c r="G170" s="327"/>
      <c r="H170" s="326">
        <v>17.169002200000001</v>
      </c>
      <c r="I170" s="326">
        <v>22.900205600000003</v>
      </c>
      <c r="J170" s="326">
        <v>68.189031249999999</v>
      </c>
      <c r="K170" s="326">
        <v>71.785887077155834</v>
      </c>
      <c r="L170" s="24">
        <v>69.044120001304634</v>
      </c>
      <c r="M170" s="24">
        <v>60</v>
      </c>
      <c r="N170" s="326">
        <v>58.101916683568078</v>
      </c>
      <c r="O170" s="326">
        <v>55.628745740433729</v>
      </c>
    </row>
    <row r="171" spans="1:15" ht="14.5" x14ac:dyDescent="0.35">
      <c r="A171" s="123" t="s">
        <v>180</v>
      </c>
      <c r="B171" s="122" t="s">
        <v>181</v>
      </c>
      <c r="C171" s="122" t="s">
        <v>182</v>
      </c>
      <c r="D171" s="122" t="s">
        <v>173</v>
      </c>
      <c r="E171" s="140" t="s">
        <v>123</v>
      </c>
      <c r="F171" s="327"/>
      <c r="G171" s="327"/>
      <c r="H171" s="326">
        <v>779.88502471999982</v>
      </c>
      <c r="I171" s="326">
        <v>663.17822640000009</v>
      </c>
      <c r="J171" s="326">
        <v>543.14159519999998</v>
      </c>
      <c r="K171" s="326">
        <v>630.01348498611117</v>
      </c>
      <c r="L171" s="24">
        <v>636.16594616666669</v>
      </c>
      <c r="M171" s="24">
        <v>679</v>
      </c>
      <c r="N171" s="326">
        <v>656.87394688888878</v>
      </c>
      <c r="O171" s="326">
        <v>551.06801416666667</v>
      </c>
    </row>
    <row r="172" spans="1:15" ht="14.5" x14ac:dyDescent="0.35">
      <c r="A172" s="122" t="s">
        <v>183</v>
      </c>
      <c r="B172" s="122" t="s">
        <v>181</v>
      </c>
      <c r="C172" s="122" t="s">
        <v>65</v>
      </c>
      <c r="D172" s="122" t="s">
        <v>173</v>
      </c>
      <c r="E172" s="140" t="s">
        <v>123</v>
      </c>
      <c r="F172" s="326">
        <v>20816.906440375002</v>
      </c>
      <c r="G172" s="326">
        <v>17958.92250094219</v>
      </c>
      <c r="H172" s="326">
        <v>14058.364890833333</v>
      </c>
      <c r="I172" s="326">
        <v>12165.105281000002</v>
      </c>
      <c r="J172" s="326">
        <v>9433.3552862367778</v>
      </c>
      <c r="K172" s="326">
        <v>9334.6733448499999</v>
      </c>
      <c r="L172" s="24">
        <v>8905.1803168166643</v>
      </c>
      <c r="M172" s="24">
        <v>9665</v>
      </c>
      <c r="N172" s="326">
        <v>9116.628787472222</v>
      </c>
      <c r="O172" s="326">
        <v>7684.2595625000004</v>
      </c>
    </row>
    <row r="173" spans="1:15" ht="14.5" x14ac:dyDescent="0.35">
      <c r="A173" s="122" t="s">
        <v>184</v>
      </c>
      <c r="B173" s="122" t="s">
        <v>181</v>
      </c>
      <c r="C173" s="122" t="s">
        <v>65</v>
      </c>
      <c r="D173" s="122" t="s">
        <v>173</v>
      </c>
      <c r="E173" s="140" t="s">
        <v>123</v>
      </c>
      <c r="F173" s="326">
        <v>1276.4863757083333</v>
      </c>
      <c r="G173" s="326">
        <v>1097.03876128</v>
      </c>
      <c r="H173" s="326">
        <v>894.63792280999996</v>
      </c>
      <c r="I173" s="326">
        <v>618.71443380000005</v>
      </c>
      <c r="J173" s="326">
        <v>353.7038824833333</v>
      </c>
      <c r="K173" s="326">
        <v>118.3973313</v>
      </c>
      <c r="L173" s="327"/>
      <c r="M173" s="327"/>
      <c r="N173" s="327"/>
      <c r="O173" s="327"/>
    </row>
    <row r="174" spans="1:15" ht="14.5" x14ac:dyDescent="0.35">
      <c r="A174" s="123" t="s">
        <v>185</v>
      </c>
      <c r="B174" s="122" t="s">
        <v>181</v>
      </c>
      <c r="C174" s="122" t="s">
        <v>65</v>
      </c>
      <c r="D174" s="122" t="s">
        <v>173</v>
      </c>
      <c r="E174" s="140" t="s">
        <v>123</v>
      </c>
      <c r="F174" s="327"/>
      <c r="G174" s="327"/>
      <c r="H174" s="327"/>
      <c r="I174" s="327"/>
      <c r="J174" s="326">
        <v>43.995137027777773</v>
      </c>
      <c r="K174" s="326">
        <v>0</v>
      </c>
      <c r="L174" s="327"/>
      <c r="M174" s="327"/>
      <c r="N174" s="327"/>
      <c r="O174" s="327"/>
    </row>
    <row r="175" spans="1:15" ht="14.5" x14ac:dyDescent="0.35">
      <c r="A175" s="122" t="s">
        <v>187</v>
      </c>
      <c r="B175" s="122" t="s">
        <v>181</v>
      </c>
      <c r="C175" s="122" t="s">
        <v>65</v>
      </c>
      <c r="D175" s="122" t="s">
        <v>173</v>
      </c>
      <c r="E175" s="140" t="s">
        <v>123</v>
      </c>
      <c r="F175" s="326">
        <v>961.07077664999997</v>
      </c>
      <c r="G175" s="326">
        <v>763.73878416440004</v>
      </c>
      <c r="H175" s="326">
        <v>571.62080133999996</v>
      </c>
      <c r="I175" s="326">
        <v>427.46331852000003</v>
      </c>
      <c r="J175" s="326">
        <v>287.63698790799992</v>
      </c>
      <c r="K175" s="326">
        <v>252.26372882777778</v>
      </c>
      <c r="L175" s="24">
        <v>263.80822248000004</v>
      </c>
      <c r="M175" s="24">
        <v>269</v>
      </c>
      <c r="N175" s="326">
        <v>288.87823050000003</v>
      </c>
      <c r="O175" s="326">
        <v>214.9583383333333</v>
      </c>
    </row>
    <row r="176" spans="1:15" ht="14.5" x14ac:dyDescent="0.35">
      <c r="A176" s="122" t="s">
        <v>188</v>
      </c>
      <c r="B176" s="122" t="s">
        <v>181</v>
      </c>
      <c r="C176" s="122" t="s">
        <v>65</v>
      </c>
      <c r="D176" s="122" t="s">
        <v>173</v>
      </c>
      <c r="E176" s="140" t="s">
        <v>123</v>
      </c>
      <c r="F176" s="326">
        <v>4319.7933391500001</v>
      </c>
      <c r="G176" s="326">
        <v>3547.6306316</v>
      </c>
      <c r="H176" s="326">
        <v>2767.4055479999997</v>
      </c>
      <c r="I176" s="326">
        <v>2254.1875199999999</v>
      </c>
      <c r="J176" s="326">
        <v>1570.1279579999998</v>
      </c>
      <c r="K176" s="326">
        <v>1610.8840110000001</v>
      </c>
      <c r="L176" s="24">
        <v>1668.3859499999999</v>
      </c>
      <c r="M176" s="24">
        <v>1853</v>
      </c>
      <c r="N176" s="326">
        <v>2001.425646902778</v>
      </c>
      <c r="O176" s="326">
        <v>1553.0495758333332</v>
      </c>
    </row>
    <row r="177" spans="1:15" ht="14.5" x14ac:dyDescent="0.35">
      <c r="A177" s="122" t="s">
        <v>189</v>
      </c>
      <c r="B177" s="122" t="s">
        <v>181</v>
      </c>
      <c r="C177" s="122" t="s">
        <v>81</v>
      </c>
      <c r="D177" s="122" t="s">
        <v>173</v>
      </c>
      <c r="E177" s="140" t="s">
        <v>123</v>
      </c>
      <c r="F177" s="327"/>
      <c r="G177" s="327"/>
      <c r="H177" s="327"/>
      <c r="I177" s="327"/>
      <c r="J177" s="327"/>
      <c r="K177" s="327"/>
      <c r="L177" s="327"/>
      <c r="M177" s="326">
        <v>197</v>
      </c>
      <c r="N177" s="326">
        <v>178.31905183333333</v>
      </c>
      <c r="O177" s="326">
        <v>155.97456333333332</v>
      </c>
    </row>
    <row r="178" spans="1:15" ht="14.5" x14ac:dyDescent="0.35">
      <c r="A178" s="122" t="s">
        <v>551</v>
      </c>
      <c r="B178" s="122" t="s">
        <v>181</v>
      </c>
      <c r="C178" s="122" t="s">
        <v>83</v>
      </c>
      <c r="D178" s="122" t="s">
        <v>173</v>
      </c>
      <c r="E178" s="140" t="s">
        <v>123</v>
      </c>
      <c r="F178" s="327"/>
      <c r="G178" s="327"/>
      <c r="H178" s="327"/>
      <c r="I178" s="327"/>
      <c r="J178" s="327"/>
      <c r="K178" s="327"/>
      <c r="L178" s="327"/>
      <c r="M178" s="327"/>
      <c r="N178" s="327"/>
      <c r="O178" s="326">
        <v>74.7257125</v>
      </c>
    </row>
    <row r="179" spans="1:15" ht="14.5" x14ac:dyDescent="0.35">
      <c r="A179" s="122" t="s">
        <v>190</v>
      </c>
      <c r="B179" s="122" t="s">
        <v>181</v>
      </c>
      <c r="C179" s="122" t="s">
        <v>83</v>
      </c>
      <c r="D179" s="122" t="s">
        <v>173</v>
      </c>
      <c r="E179" s="140" t="s">
        <v>123</v>
      </c>
      <c r="F179" s="326">
        <v>799.21345735499995</v>
      </c>
      <c r="G179" s="326">
        <v>679.67822529199998</v>
      </c>
      <c r="H179" s="326">
        <v>453.69675496100001</v>
      </c>
      <c r="I179" s="326">
        <v>308.98448820000004</v>
      </c>
      <c r="J179" s="326">
        <v>176.11835975555556</v>
      </c>
      <c r="K179" s="326">
        <v>161.58221698099999</v>
      </c>
      <c r="L179" s="24">
        <v>181.03558770000001</v>
      </c>
      <c r="M179" s="24">
        <v>159</v>
      </c>
      <c r="N179" s="326">
        <v>127.49310800000001</v>
      </c>
      <c r="O179" s="326">
        <v>9.665871666666666</v>
      </c>
    </row>
    <row r="180" spans="1:15" ht="14.5" x14ac:dyDescent="0.35">
      <c r="A180" s="122" t="s">
        <v>191</v>
      </c>
      <c r="B180" s="122" t="s">
        <v>181</v>
      </c>
      <c r="C180" s="122" t="s">
        <v>83</v>
      </c>
      <c r="D180" s="122" t="s">
        <v>173</v>
      </c>
      <c r="E180" s="140" t="s">
        <v>123</v>
      </c>
      <c r="F180" s="326">
        <v>75.896725650000008</v>
      </c>
      <c r="G180" s="326">
        <v>56.068370820000005</v>
      </c>
      <c r="H180" s="326">
        <v>39.682479326999996</v>
      </c>
      <c r="I180" s="326">
        <v>31.251726359999999</v>
      </c>
      <c r="J180" s="326">
        <v>20.053679574444441</v>
      </c>
      <c r="K180" s="326">
        <v>17.135115932000001</v>
      </c>
      <c r="L180" s="24">
        <v>19.07906418</v>
      </c>
      <c r="M180" s="24">
        <v>19</v>
      </c>
      <c r="N180" s="326">
        <v>17.817745263888892</v>
      </c>
      <c r="O180" s="326">
        <v>14.476977499999998</v>
      </c>
    </row>
    <row r="181" spans="1:15" ht="14.5" x14ac:dyDescent="0.35">
      <c r="A181" s="122" t="s">
        <v>192</v>
      </c>
      <c r="B181" s="122" t="s">
        <v>181</v>
      </c>
      <c r="C181" s="122" t="s">
        <v>83</v>
      </c>
      <c r="D181" s="122" t="s">
        <v>173</v>
      </c>
      <c r="E181" s="140" t="s">
        <v>123</v>
      </c>
      <c r="F181" s="326">
        <v>13.254389458333334</v>
      </c>
      <c r="G181" s="326">
        <v>12.364365199999998</v>
      </c>
      <c r="H181" s="326">
        <v>5.1029028899999993</v>
      </c>
      <c r="I181" s="326">
        <v>7.9744643999999996</v>
      </c>
      <c r="J181" s="326">
        <v>5.345200779999999</v>
      </c>
      <c r="K181" s="326">
        <v>3.7251175200000004</v>
      </c>
      <c r="L181" s="24">
        <v>4.4336232600000001</v>
      </c>
      <c r="M181" s="327"/>
      <c r="N181" s="327"/>
      <c r="O181" s="327"/>
    </row>
    <row r="182" spans="1:15" ht="14.5" x14ac:dyDescent="0.35"/>
    <row r="183" spans="1:15" ht="20.149999999999999" customHeight="1" x14ac:dyDescent="0.35">
      <c r="A183" s="32" t="s">
        <v>343</v>
      </c>
      <c r="B183" s="8"/>
      <c r="C183" s="36"/>
      <c r="D183" s="37"/>
      <c r="E183" s="36"/>
      <c r="F183" s="12"/>
      <c r="G183" s="12"/>
      <c r="H183" s="12"/>
      <c r="I183" s="12"/>
      <c r="J183" s="12"/>
      <c r="K183" s="12"/>
    </row>
    <row r="184" spans="1:15" ht="35.25" customHeight="1" x14ac:dyDescent="0.35">
      <c r="A184" s="114" t="s">
        <v>52</v>
      </c>
      <c r="B184" s="114" t="s">
        <v>53</v>
      </c>
      <c r="C184" s="114" t="s">
        <v>54</v>
      </c>
      <c r="D184" s="114" t="s">
        <v>55</v>
      </c>
      <c r="E184" s="114" t="s">
        <v>56</v>
      </c>
      <c r="F184" s="197">
        <v>2016</v>
      </c>
      <c r="G184" s="197">
        <f>cy</f>
        <v>2017</v>
      </c>
      <c r="H184" s="197">
        <v>2018</v>
      </c>
      <c r="I184" s="197">
        <v>2019</v>
      </c>
      <c r="J184" s="197">
        <v>2020</v>
      </c>
      <c r="K184" s="197">
        <v>2021</v>
      </c>
      <c r="L184" s="197">
        <v>2022</v>
      </c>
      <c r="M184" s="197">
        <v>2023</v>
      </c>
      <c r="N184" s="183">
        <v>2024</v>
      </c>
      <c r="O184" s="183">
        <v>2025</v>
      </c>
    </row>
    <row r="185" spans="1:15" ht="15.5" x14ac:dyDescent="0.35">
      <c r="A185" s="199" t="s">
        <v>339</v>
      </c>
      <c r="B185" s="200"/>
      <c r="C185" s="200"/>
      <c r="D185" s="200"/>
      <c r="E185" s="200"/>
      <c r="F185" s="202">
        <f>SUM(F188:F271)</f>
        <v>4250708633.6601629</v>
      </c>
      <c r="G185" s="202">
        <f t="shared" ref="G185:L185" si="0">SUM(G188:G271)</f>
        <v>4031234832.3021936</v>
      </c>
      <c r="H185" s="202">
        <f t="shared" si="0"/>
        <v>3934816524.3846679</v>
      </c>
      <c r="I185" s="202">
        <f t="shared" si="0"/>
        <v>3745773626.59162</v>
      </c>
      <c r="J185" s="202">
        <f t="shared" si="0"/>
        <v>3650355985.1312132</v>
      </c>
      <c r="K185" s="202">
        <f t="shared" si="0"/>
        <v>3628791715.5054021</v>
      </c>
      <c r="L185" s="202">
        <f t="shared" si="0"/>
        <v>3092885424.5158553</v>
      </c>
      <c r="M185" s="202">
        <f>SUM(M188:M271)</f>
        <v>3136036963</v>
      </c>
      <c r="N185" s="202">
        <f>SUM(N188:N271)</f>
        <v>3021092404.6000004</v>
      </c>
      <c r="O185" s="202"/>
    </row>
    <row r="186" spans="1:15" ht="14.5" x14ac:dyDescent="0.35">
      <c r="A186" s="145" t="s">
        <v>62</v>
      </c>
      <c r="B186" s="146"/>
      <c r="C186" s="146"/>
      <c r="D186" s="146"/>
      <c r="E186" s="146"/>
      <c r="F186" s="147"/>
      <c r="G186" s="147"/>
      <c r="H186" s="147"/>
      <c r="I186" s="147"/>
      <c r="J186" s="147"/>
      <c r="K186" s="147"/>
      <c r="L186" s="267"/>
      <c r="M186" s="267"/>
      <c r="N186" s="267"/>
      <c r="O186" s="148"/>
    </row>
    <row r="187" spans="1:15" ht="14.5" x14ac:dyDescent="0.35">
      <c r="A187" s="149" t="s">
        <v>63</v>
      </c>
      <c r="B187" s="66"/>
      <c r="C187" s="66"/>
      <c r="D187" s="66"/>
      <c r="E187" s="66"/>
      <c r="F187" s="134"/>
      <c r="G187" s="134"/>
      <c r="H187" s="134"/>
      <c r="I187" s="134"/>
      <c r="J187" s="134"/>
      <c r="K187" s="134"/>
      <c r="L187" s="127"/>
      <c r="M187" s="127"/>
      <c r="N187" s="430"/>
      <c r="O187" s="136"/>
    </row>
    <row r="188" spans="1:15" ht="14.5" x14ac:dyDescent="0.35">
      <c r="A188" s="137" t="s">
        <v>64</v>
      </c>
      <c r="B188" s="122" t="s">
        <v>63</v>
      </c>
      <c r="C188" s="122" t="s">
        <v>65</v>
      </c>
      <c r="D188" s="122" t="s">
        <v>63</v>
      </c>
      <c r="E188" s="140" t="s">
        <v>66</v>
      </c>
      <c r="F188" s="326">
        <v>6091135</v>
      </c>
      <c r="G188" s="326">
        <v>5998872</v>
      </c>
      <c r="H188" s="326">
        <v>5066298</v>
      </c>
      <c r="I188" s="326">
        <v>5063164.4159999993</v>
      </c>
      <c r="J188" s="326">
        <v>4914010</v>
      </c>
      <c r="K188" s="326">
        <v>5118894</v>
      </c>
      <c r="L188" s="332">
        <v>5421318.9840000002</v>
      </c>
      <c r="M188" s="332">
        <v>5133370</v>
      </c>
      <c r="N188" s="326">
        <v>4852276.6000000006</v>
      </c>
      <c r="O188" s="326">
        <v>4875153</v>
      </c>
    </row>
    <row r="189" spans="1:15" ht="14.5" x14ac:dyDescent="0.35">
      <c r="A189" s="122" t="s">
        <v>68</v>
      </c>
      <c r="B189" s="122" t="s">
        <v>63</v>
      </c>
      <c r="C189" s="122" t="s">
        <v>65</v>
      </c>
      <c r="D189" s="122" t="s">
        <v>63</v>
      </c>
      <c r="E189" s="140" t="s">
        <v>66</v>
      </c>
      <c r="F189" s="327"/>
      <c r="G189" s="327"/>
      <c r="H189" s="327"/>
      <c r="I189" s="327"/>
      <c r="J189" s="326">
        <v>32244440</v>
      </c>
      <c r="K189" s="326">
        <v>32152960</v>
      </c>
      <c r="L189" s="332">
        <v>33797760</v>
      </c>
      <c r="M189" s="332">
        <v>34374000</v>
      </c>
      <c r="N189" s="326">
        <v>34593680</v>
      </c>
      <c r="O189" s="326">
        <v>34342507</v>
      </c>
    </row>
    <row r="190" spans="1:15" ht="14.5" x14ac:dyDescent="0.35">
      <c r="A190" s="122" t="s">
        <v>70</v>
      </c>
      <c r="B190" s="122" t="s">
        <v>63</v>
      </c>
      <c r="C190" s="122" t="s">
        <v>65</v>
      </c>
      <c r="D190" s="122" t="s">
        <v>63</v>
      </c>
      <c r="E190" s="140" t="s">
        <v>66</v>
      </c>
      <c r="F190" s="326">
        <v>762624</v>
      </c>
      <c r="G190" s="326">
        <v>758898</v>
      </c>
      <c r="H190" s="326">
        <v>758880</v>
      </c>
      <c r="I190" s="326">
        <v>758880</v>
      </c>
      <c r="J190" s="326">
        <v>470304</v>
      </c>
      <c r="K190" s="326">
        <v>614228</v>
      </c>
      <c r="L190" s="332">
        <v>706464</v>
      </c>
      <c r="M190" s="332">
        <v>711072</v>
      </c>
      <c r="N190" s="326">
        <v>122960</v>
      </c>
      <c r="O190" s="326">
        <v>180819</v>
      </c>
    </row>
    <row r="191" spans="1:15" ht="14.5" x14ac:dyDescent="0.35">
      <c r="A191" s="122" t="s">
        <v>71</v>
      </c>
      <c r="B191" s="122" t="s">
        <v>63</v>
      </c>
      <c r="C191" s="122" t="s">
        <v>65</v>
      </c>
      <c r="D191" s="122" t="s">
        <v>63</v>
      </c>
      <c r="E191" s="140" t="s">
        <v>66</v>
      </c>
      <c r="F191" s="327"/>
      <c r="G191" s="327"/>
      <c r="H191" s="327"/>
      <c r="I191" s="327"/>
      <c r="J191" s="327"/>
      <c r="K191" s="327"/>
      <c r="L191" s="332">
        <v>70478833.400000006</v>
      </c>
      <c r="M191" s="332">
        <v>81452076</v>
      </c>
      <c r="N191" s="326">
        <v>78406734</v>
      </c>
      <c r="O191" s="326">
        <v>76129141</v>
      </c>
    </row>
    <row r="192" spans="1:15" ht="14.5" x14ac:dyDescent="0.35">
      <c r="A192" s="122" t="s">
        <v>73</v>
      </c>
      <c r="B192" s="122" t="s">
        <v>63</v>
      </c>
      <c r="C192" s="122" t="s">
        <v>65</v>
      </c>
      <c r="D192" s="122" t="s">
        <v>63</v>
      </c>
      <c r="E192" s="140" t="s">
        <v>66</v>
      </c>
      <c r="F192" s="326">
        <v>12078263</v>
      </c>
      <c r="G192" s="326">
        <v>12154354</v>
      </c>
      <c r="H192" s="326">
        <v>12469968</v>
      </c>
      <c r="I192" s="326">
        <v>12210569</v>
      </c>
      <c r="J192" s="326">
        <v>11725334</v>
      </c>
      <c r="K192" s="326">
        <v>11690662</v>
      </c>
      <c r="L192" s="332">
        <v>11520851</v>
      </c>
      <c r="M192" s="332">
        <v>10977809</v>
      </c>
      <c r="N192" s="326">
        <v>10916960</v>
      </c>
      <c r="O192" s="326">
        <v>11041373</v>
      </c>
    </row>
    <row r="193" spans="1:15" ht="14.5" x14ac:dyDescent="0.35">
      <c r="A193" s="122" t="s">
        <v>74</v>
      </c>
      <c r="B193" s="122" t="s">
        <v>63</v>
      </c>
      <c r="C193" s="122" t="s">
        <v>65</v>
      </c>
      <c r="D193" s="122" t="s">
        <v>63</v>
      </c>
      <c r="E193" s="140" t="s">
        <v>66</v>
      </c>
      <c r="F193" s="326">
        <v>169686580.59999999</v>
      </c>
      <c r="G193" s="326">
        <v>160032258</v>
      </c>
      <c r="H193" s="326">
        <v>144725002</v>
      </c>
      <c r="I193" s="326">
        <v>144112115.56</v>
      </c>
      <c r="J193" s="326">
        <v>128872640.2</v>
      </c>
      <c r="K193" s="326">
        <v>112979913</v>
      </c>
      <c r="L193" s="330"/>
      <c r="M193" s="330"/>
      <c r="N193" s="327"/>
      <c r="O193" s="327"/>
    </row>
    <row r="194" spans="1:15" ht="14.5" x14ac:dyDescent="0.35">
      <c r="A194" s="122" t="s">
        <v>76</v>
      </c>
      <c r="B194" s="122" t="s">
        <v>63</v>
      </c>
      <c r="C194" s="122" t="s">
        <v>65</v>
      </c>
      <c r="D194" s="122" t="s">
        <v>63</v>
      </c>
      <c r="E194" s="140" t="s">
        <v>66</v>
      </c>
      <c r="F194" s="326">
        <v>12535288</v>
      </c>
      <c r="G194" s="326">
        <v>11630808</v>
      </c>
      <c r="H194" s="326">
        <v>10981026</v>
      </c>
      <c r="I194" s="326">
        <v>10794880.800000001</v>
      </c>
      <c r="J194" s="326">
        <v>11771925</v>
      </c>
      <c r="K194" s="326">
        <v>11906734</v>
      </c>
      <c r="L194" s="332">
        <v>12600631</v>
      </c>
      <c r="M194" s="332">
        <v>11259375</v>
      </c>
      <c r="N194" s="326">
        <v>11514780</v>
      </c>
      <c r="O194" s="326">
        <v>12299818</v>
      </c>
    </row>
    <row r="195" spans="1:15" ht="14.5" x14ac:dyDescent="0.35">
      <c r="A195" s="122" t="s">
        <v>77</v>
      </c>
      <c r="B195" s="122" t="s">
        <v>63</v>
      </c>
      <c r="C195" s="122" t="s">
        <v>65</v>
      </c>
      <c r="D195" s="122" t="s">
        <v>63</v>
      </c>
      <c r="E195" s="140" t="s">
        <v>66</v>
      </c>
      <c r="F195" s="326">
        <v>128273740</v>
      </c>
      <c r="G195" s="326">
        <v>112005046</v>
      </c>
      <c r="H195" s="326">
        <v>117932947</v>
      </c>
      <c r="I195" s="326">
        <v>115935871.228379</v>
      </c>
      <c r="J195" s="326">
        <v>114863312</v>
      </c>
      <c r="K195" s="326">
        <v>115555303</v>
      </c>
      <c r="L195" s="332">
        <v>128857814.2</v>
      </c>
      <c r="M195" s="332">
        <v>124064417</v>
      </c>
      <c r="N195" s="326">
        <v>132695796.00000001</v>
      </c>
      <c r="O195" s="326">
        <v>120508372</v>
      </c>
    </row>
    <row r="196" spans="1:15" ht="14.5" x14ac:dyDescent="0.35">
      <c r="A196" s="122" t="s">
        <v>78</v>
      </c>
      <c r="B196" s="122" t="s">
        <v>63</v>
      </c>
      <c r="C196" s="122" t="s">
        <v>65</v>
      </c>
      <c r="D196" s="122" t="s">
        <v>63</v>
      </c>
      <c r="E196" s="140" t="s">
        <v>66</v>
      </c>
      <c r="F196" s="326">
        <v>39942720</v>
      </c>
      <c r="G196" s="326">
        <v>38881105</v>
      </c>
      <c r="H196" s="326">
        <v>36379202.399999999</v>
      </c>
      <c r="I196" s="326">
        <v>17679853</v>
      </c>
      <c r="J196" s="327"/>
      <c r="K196" s="327"/>
      <c r="L196" s="327"/>
      <c r="M196" s="327"/>
      <c r="N196" s="327"/>
      <c r="O196" s="327"/>
    </row>
    <row r="197" spans="1:15" ht="14.5" x14ac:dyDescent="0.35">
      <c r="A197" s="122" t="s">
        <v>80</v>
      </c>
      <c r="B197" s="122" t="s">
        <v>63</v>
      </c>
      <c r="C197" s="122" t="s">
        <v>81</v>
      </c>
      <c r="D197" s="122" t="s">
        <v>63</v>
      </c>
      <c r="E197" s="140" t="s">
        <v>66</v>
      </c>
      <c r="F197" s="326">
        <v>29630798.639999997</v>
      </c>
      <c r="G197" s="326">
        <v>27861473.124000002</v>
      </c>
      <c r="H197" s="326">
        <v>27352055</v>
      </c>
      <c r="I197" s="326">
        <v>26048900.52</v>
      </c>
      <c r="J197" s="326">
        <v>23545077.84</v>
      </c>
      <c r="K197" s="326">
        <v>20407997.16</v>
      </c>
      <c r="L197" s="332">
        <v>20407997.16</v>
      </c>
      <c r="M197" s="332">
        <v>19077369</v>
      </c>
      <c r="N197" s="326">
        <v>11605633.200000001</v>
      </c>
      <c r="O197" s="326">
        <v>10896782.4</v>
      </c>
    </row>
    <row r="198" spans="1:15" ht="14.5" x14ac:dyDescent="0.35">
      <c r="A198" s="122" t="s">
        <v>82</v>
      </c>
      <c r="B198" s="122" t="s">
        <v>63</v>
      </c>
      <c r="C198" s="122" t="s">
        <v>83</v>
      </c>
      <c r="D198" s="122" t="s">
        <v>63</v>
      </c>
      <c r="E198" s="140" t="s">
        <v>66</v>
      </c>
      <c r="F198" s="326">
        <v>4608496.8</v>
      </c>
      <c r="G198" s="326">
        <v>4592894</v>
      </c>
      <c r="H198" s="326">
        <v>4614419</v>
      </c>
      <c r="I198" s="326">
        <v>3893605.2</v>
      </c>
      <c r="J198" s="326">
        <v>3893605.2</v>
      </c>
      <c r="K198" s="326">
        <v>4288876.5854024896</v>
      </c>
      <c r="L198" s="332">
        <v>3717831.6</v>
      </c>
      <c r="M198" s="332">
        <v>2846383</v>
      </c>
      <c r="N198" s="326">
        <v>2796386</v>
      </c>
      <c r="O198" s="326">
        <v>2642119</v>
      </c>
    </row>
    <row r="199" spans="1:15" ht="14.5" x14ac:dyDescent="0.35">
      <c r="A199" s="122" t="s">
        <v>84</v>
      </c>
      <c r="B199" s="122" t="s">
        <v>63</v>
      </c>
      <c r="C199" s="122" t="s">
        <v>83</v>
      </c>
      <c r="D199" s="122" t="s">
        <v>63</v>
      </c>
      <c r="E199" s="140" t="s">
        <v>66</v>
      </c>
      <c r="F199" s="326">
        <v>875822.4</v>
      </c>
      <c r="G199" s="326">
        <v>874987</v>
      </c>
      <c r="H199" s="327"/>
      <c r="I199" s="327"/>
      <c r="J199" s="327"/>
      <c r="K199" s="327"/>
      <c r="L199" s="327"/>
      <c r="M199" s="327"/>
      <c r="N199" s="327"/>
      <c r="O199" s="327"/>
    </row>
    <row r="200" spans="1:15" ht="14.5" x14ac:dyDescent="0.35">
      <c r="A200" s="124" t="s">
        <v>86</v>
      </c>
      <c r="B200" s="66"/>
      <c r="C200" s="66"/>
      <c r="D200" s="66"/>
      <c r="E200" s="66"/>
      <c r="F200" s="134"/>
      <c r="G200" s="134"/>
      <c r="H200" s="134"/>
      <c r="I200" s="134"/>
      <c r="J200" s="134"/>
      <c r="K200" s="134"/>
      <c r="L200" s="135"/>
      <c r="M200" s="135"/>
      <c r="N200" s="428"/>
      <c r="O200" s="136"/>
    </row>
    <row r="201" spans="1:15" ht="14.5" x14ac:dyDescent="0.35">
      <c r="A201" s="122" t="s">
        <v>87</v>
      </c>
      <c r="B201" s="122" t="s">
        <v>86</v>
      </c>
      <c r="C201" s="122" t="s">
        <v>65</v>
      </c>
      <c r="D201" s="122" t="s">
        <v>86</v>
      </c>
      <c r="E201" s="140" t="s">
        <v>66</v>
      </c>
      <c r="F201" s="326">
        <v>360826177.67999995</v>
      </c>
      <c r="G201" s="326">
        <v>354611000</v>
      </c>
      <c r="H201" s="326">
        <v>347245614</v>
      </c>
      <c r="I201" s="326">
        <v>328715750.88</v>
      </c>
      <c r="J201" s="326">
        <v>321192831</v>
      </c>
      <c r="K201" s="326">
        <v>327317183</v>
      </c>
      <c r="L201" s="332">
        <v>324965849</v>
      </c>
      <c r="M201" s="332">
        <v>314339004</v>
      </c>
      <c r="N201" s="326">
        <v>309566034</v>
      </c>
      <c r="O201" s="326">
        <v>300190779</v>
      </c>
    </row>
    <row r="202" spans="1:15" ht="14.5" x14ac:dyDescent="0.35">
      <c r="A202" s="122" t="s">
        <v>88</v>
      </c>
      <c r="B202" s="122" t="s">
        <v>86</v>
      </c>
      <c r="C202" s="122" t="s">
        <v>65</v>
      </c>
      <c r="D202" s="122" t="s">
        <v>86</v>
      </c>
      <c r="E202" s="140" t="s">
        <v>66</v>
      </c>
      <c r="F202" s="326">
        <v>3909530.39</v>
      </c>
      <c r="G202" s="326">
        <v>7790333</v>
      </c>
      <c r="H202" s="326">
        <v>4674200</v>
      </c>
      <c r="I202" s="327"/>
      <c r="J202" s="327"/>
      <c r="K202" s="327"/>
      <c r="L202" s="327"/>
      <c r="M202" s="327"/>
      <c r="N202" s="327"/>
      <c r="O202" s="327"/>
    </row>
    <row r="203" spans="1:15" ht="14.5" x14ac:dyDescent="0.35">
      <c r="A203" s="122" t="s">
        <v>90</v>
      </c>
      <c r="B203" s="122" t="s">
        <v>86</v>
      </c>
      <c r="C203" s="122" t="s">
        <v>65</v>
      </c>
      <c r="D203" s="122" t="s">
        <v>86</v>
      </c>
      <c r="E203" s="140" t="s">
        <v>66</v>
      </c>
      <c r="F203" s="326">
        <v>149531788.80000001</v>
      </c>
      <c r="G203" s="327"/>
      <c r="H203" s="327"/>
      <c r="I203" s="327"/>
      <c r="J203" s="327"/>
      <c r="K203" s="327"/>
      <c r="L203" s="327"/>
      <c r="M203" s="327"/>
      <c r="N203" s="327"/>
      <c r="O203" s="327"/>
    </row>
    <row r="204" spans="1:15" ht="14.5" x14ac:dyDescent="0.35">
      <c r="A204" s="122" t="s">
        <v>92</v>
      </c>
      <c r="B204" s="122" t="s">
        <v>86</v>
      </c>
      <c r="C204" s="122" t="s">
        <v>65</v>
      </c>
      <c r="D204" s="122" t="s">
        <v>86</v>
      </c>
      <c r="E204" s="140" t="s">
        <v>66</v>
      </c>
      <c r="F204" s="326">
        <v>276929280</v>
      </c>
      <c r="G204" s="326">
        <v>265239400</v>
      </c>
      <c r="H204" s="326">
        <v>252927360</v>
      </c>
      <c r="I204" s="326">
        <v>246421440</v>
      </c>
      <c r="J204" s="326">
        <v>242896320</v>
      </c>
      <c r="K204" s="326">
        <v>252875520</v>
      </c>
      <c r="L204" s="332">
        <v>262932480</v>
      </c>
      <c r="M204" s="332">
        <v>281854080</v>
      </c>
      <c r="N204" s="326">
        <v>247473360</v>
      </c>
      <c r="O204" s="326">
        <v>268603863</v>
      </c>
    </row>
    <row r="205" spans="1:15" ht="14.5" x14ac:dyDescent="0.35">
      <c r="A205" s="122" t="s">
        <v>93</v>
      </c>
      <c r="B205" s="122" t="s">
        <v>86</v>
      </c>
      <c r="C205" s="122" t="s">
        <v>65</v>
      </c>
      <c r="D205" s="122" t="s">
        <v>86</v>
      </c>
      <c r="E205" s="140" t="s">
        <v>66</v>
      </c>
      <c r="F205" s="326">
        <v>481626740.51753551</v>
      </c>
      <c r="G205" s="326">
        <v>482784761</v>
      </c>
      <c r="H205" s="326">
        <v>443766319.19999999</v>
      </c>
      <c r="I205" s="326">
        <v>429072735.60000002</v>
      </c>
      <c r="J205" s="326">
        <v>415687619.5</v>
      </c>
      <c r="K205" s="326">
        <v>452452592</v>
      </c>
      <c r="L205" s="332">
        <v>104290567.2</v>
      </c>
      <c r="M205" s="332">
        <v>117951410</v>
      </c>
      <c r="N205" s="326">
        <v>144404380.62550843</v>
      </c>
      <c r="O205" s="326">
        <v>161996395</v>
      </c>
    </row>
    <row r="206" spans="1:15" ht="14.5" x14ac:dyDescent="0.35">
      <c r="A206" s="122" t="s">
        <v>94</v>
      </c>
      <c r="B206" s="122" t="s">
        <v>86</v>
      </c>
      <c r="C206" s="122" t="s">
        <v>65</v>
      </c>
      <c r="D206" s="122" t="s">
        <v>86</v>
      </c>
      <c r="E206" s="140" t="s">
        <v>66</v>
      </c>
      <c r="F206" s="326">
        <v>209825175.40000001</v>
      </c>
      <c r="G206" s="326">
        <v>167504040</v>
      </c>
      <c r="H206" s="326">
        <v>163895767.19999999</v>
      </c>
      <c r="I206" s="326">
        <v>149481140</v>
      </c>
      <c r="J206" s="326">
        <v>106047097.2</v>
      </c>
      <c r="K206" s="326">
        <v>0</v>
      </c>
      <c r="L206" s="327"/>
      <c r="M206" s="327"/>
      <c r="N206" s="327"/>
      <c r="O206" s="327"/>
    </row>
    <row r="207" spans="1:15" ht="14.5" x14ac:dyDescent="0.35">
      <c r="A207" s="122" t="s">
        <v>96</v>
      </c>
      <c r="B207" s="122" t="s">
        <v>86</v>
      </c>
      <c r="C207" s="122" t="s">
        <v>65</v>
      </c>
      <c r="D207" s="122" t="s">
        <v>86</v>
      </c>
      <c r="E207" s="140" t="s">
        <v>66</v>
      </c>
      <c r="F207" s="326">
        <v>3474144</v>
      </c>
      <c r="G207" s="326">
        <v>4102848</v>
      </c>
      <c r="H207" s="326">
        <v>10293858</v>
      </c>
      <c r="I207" s="326">
        <v>14115250.800000001</v>
      </c>
      <c r="J207" s="326">
        <v>13430991.6</v>
      </c>
      <c r="K207" s="326">
        <v>14995260</v>
      </c>
      <c r="L207" s="332">
        <v>14696640</v>
      </c>
      <c r="M207" s="332">
        <v>14097611</v>
      </c>
      <c r="N207" s="326">
        <v>14868063</v>
      </c>
      <c r="O207" s="326">
        <v>2548292</v>
      </c>
    </row>
    <row r="208" spans="1:15" ht="14.5" x14ac:dyDescent="0.35">
      <c r="A208" s="122" t="s">
        <v>97</v>
      </c>
      <c r="B208" s="122" t="s">
        <v>86</v>
      </c>
      <c r="C208" s="122" t="s">
        <v>65</v>
      </c>
      <c r="D208" s="122" t="s">
        <v>86</v>
      </c>
      <c r="E208" s="140" t="s">
        <v>66</v>
      </c>
      <c r="F208" s="326">
        <v>15021648</v>
      </c>
      <c r="G208" s="326">
        <v>15749640</v>
      </c>
      <c r="H208" s="326">
        <v>15282000</v>
      </c>
      <c r="I208" s="326">
        <v>14864040</v>
      </c>
      <c r="J208" s="326">
        <v>15418080</v>
      </c>
      <c r="K208" s="326">
        <v>15409480</v>
      </c>
      <c r="L208" s="332">
        <v>15373800</v>
      </c>
      <c r="M208" s="332">
        <v>13927499</v>
      </c>
      <c r="N208" s="326">
        <v>12283920</v>
      </c>
      <c r="O208" s="326">
        <v>4904032</v>
      </c>
    </row>
    <row r="209" spans="1:15" ht="14.5" x14ac:dyDescent="0.35">
      <c r="A209" s="122" t="s">
        <v>99</v>
      </c>
      <c r="B209" s="122" t="s">
        <v>86</v>
      </c>
      <c r="C209" s="122" t="s">
        <v>65</v>
      </c>
      <c r="D209" s="122" t="s">
        <v>86</v>
      </c>
      <c r="E209" s="140" t="s">
        <v>66</v>
      </c>
      <c r="F209" s="326">
        <v>257538575.55599999</v>
      </c>
      <c r="G209" s="326">
        <v>254965482</v>
      </c>
      <c r="H209" s="326">
        <v>259179030</v>
      </c>
      <c r="I209" s="326">
        <v>216889613.09999999</v>
      </c>
      <c r="J209" s="326">
        <v>219302949</v>
      </c>
      <c r="K209" s="326">
        <v>231112326</v>
      </c>
      <c r="L209" s="332">
        <v>252709132</v>
      </c>
      <c r="M209" s="332">
        <v>228672727</v>
      </c>
      <c r="N209" s="326">
        <v>224846700</v>
      </c>
      <c r="O209" s="326">
        <v>211410395.99999997</v>
      </c>
    </row>
    <row r="210" spans="1:15" ht="14.5" x14ac:dyDescent="0.35">
      <c r="A210" s="122" t="s">
        <v>100</v>
      </c>
      <c r="B210" s="122" t="s">
        <v>86</v>
      </c>
      <c r="C210" s="122" t="s">
        <v>65</v>
      </c>
      <c r="D210" s="122" t="s">
        <v>86</v>
      </c>
      <c r="E210" s="140" t="s">
        <v>66</v>
      </c>
      <c r="F210" s="326">
        <v>239115272.40000001</v>
      </c>
      <c r="G210" s="326">
        <v>267165781</v>
      </c>
      <c r="H210" s="326">
        <v>260805708</v>
      </c>
      <c r="I210" s="326">
        <v>265330314</v>
      </c>
      <c r="J210" s="326">
        <v>258590634.09999999</v>
      </c>
      <c r="K210" s="326">
        <v>265334550</v>
      </c>
      <c r="L210" s="332">
        <v>261770755.68000001</v>
      </c>
      <c r="M210" s="332">
        <v>270757779</v>
      </c>
      <c r="N210" s="326">
        <v>271273365</v>
      </c>
      <c r="O210" s="326">
        <v>257007159</v>
      </c>
    </row>
    <row r="211" spans="1:15" ht="14.5" x14ac:dyDescent="0.35">
      <c r="A211" s="122" t="s">
        <v>101</v>
      </c>
      <c r="B211" s="122" t="s">
        <v>86</v>
      </c>
      <c r="C211" s="122" t="s">
        <v>65</v>
      </c>
      <c r="D211" s="122" t="s">
        <v>86</v>
      </c>
      <c r="E211" s="140" t="s">
        <v>66</v>
      </c>
      <c r="F211" s="326">
        <v>390713940.66663003</v>
      </c>
      <c r="G211" s="326">
        <v>357558890</v>
      </c>
      <c r="H211" s="326">
        <v>325326448</v>
      </c>
      <c r="I211" s="326">
        <v>328647531.41894203</v>
      </c>
      <c r="J211" s="326">
        <v>330098701.80000001</v>
      </c>
      <c r="K211" s="326">
        <v>312692577</v>
      </c>
      <c r="L211" s="332">
        <v>301819474</v>
      </c>
      <c r="M211" s="332">
        <v>297691004</v>
      </c>
      <c r="N211" s="326">
        <v>294737797</v>
      </c>
      <c r="O211" s="326">
        <v>288973798</v>
      </c>
    </row>
    <row r="212" spans="1:15" ht="14.5" x14ac:dyDescent="0.35">
      <c r="A212" s="122" t="s">
        <v>102</v>
      </c>
      <c r="B212" s="122" t="s">
        <v>86</v>
      </c>
      <c r="C212" s="122" t="s">
        <v>103</v>
      </c>
      <c r="D212" s="122" t="s">
        <v>86</v>
      </c>
      <c r="E212" s="140" t="s">
        <v>66</v>
      </c>
      <c r="F212" s="326">
        <v>34335653.039999999</v>
      </c>
      <c r="G212" s="326">
        <v>33592889</v>
      </c>
      <c r="H212" s="326">
        <v>32589558</v>
      </c>
      <c r="I212" s="326">
        <v>34333941.600000001</v>
      </c>
      <c r="J212" s="326">
        <v>35132992.811999999</v>
      </c>
      <c r="K212" s="326">
        <v>34436603</v>
      </c>
      <c r="L212" s="332">
        <v>32937548</v>
      </c>
      <c r="M212" s="332">
        <v>32210636</v>
      </c>
      <c r="N212" s="326">
        <v>31201300.800000001</v>
      </c>
      <c r="O212" s="326">
        <v>31526611</v>
      </c>
    </row>
    <row r="213" spans="1:15" ht="14.5" x14ac:dyDescent="0.35">
      <c r="A213" s="122" t="s">
        <v>104</v>
      </c>
      <c r="B213" s="122" t="s">
        <v>86</v>
      </c>
      <c r="C213" s="122" t="s">
        <v>105</v>
      </c>
      <c r="D213" s="122" t="s">
        <v>86</v>
      </c>
      <c r="E213" s="140" t="s">
        <v>66</v>
      </c>
      <c r="F213" s="326">
        <v>285317402.39999998</v>
      </c>
      <c r="G213" s="326">
        <v>287728384</v>
      </c>
      <c r="H213" s="326">
        <v>277239917</v>
      </c>
      <c r="I213" s="326">
        <v>286815726</v>
      </c>
      <c r="J213" s="326">
        <v>299720779.19999999</v>
      </c>
      <c r="K213" s="326">
        <v>301857519.60000002</v>
      </c>
      <c r="L213" s="332">
        <v>277020918</v>
      </c>
      <c r="M213" s="332">
        <v>277003130</v>
      </c>
      <c r="N213" s="326">
        <v>285613308</v>
      </c>
      <c r="O213" s="326">
        <v>291833208</v>
      </c>
    </row>
    <row r="214" spans="1:15" ht="14.5" x14ac:dyDescent="0.35">
      <c r="A214" s="122" t="s">
        <v>106</v>
      </c>
      <c r="B214" s="122" t="s">
        <v>86</v>
      </c>
      <c r="C214" s="122" t="s">
        <v>81</v>
      </c>
      <c r="D214" s="122" t="s">
        <v>86</v>
      </c>
      <c r="E214" s="140" t="s">
        <v>66</v>
      </c>
      <c r="F214" s="327"/>
      <c r="G214" s="327"/>
      <c r="H214" s="327"/>
      <c r="I214" s="327"/>
      <c r="J214" s="327"/>
      <c r="K214" s="327"/>
      <c r="L214" s="327"/>
      <c r="M214" s="326">
        <v>9991008</v>
      </c>
      <c r="N214" s="326">
        <v>10904983.200000001</v>
      </c>
      <c r="O214" s="326">
        <v>10668114</v>
      </c>
    </row>
    <row r="215" spans="1:15" ht="14.5" x14ac:dyDescent="0.35">
      <c r="A215" s="122" t="s">
        <v>108</v>
      </c>
      <c r="B215" s="122" t="s">
        <v>86</v>
      </c>
      <c r="C215" s="122" t="s">
        <v>109</v>
      </c>
      <c r="D215" s="122" t="s">
        <v>86</v>
      </c>
      <c r="E215" s="140" t="s">
        <v>66</v>
      </c>
      <c r="F215" s="326">
        <v>338565704.40000004</v>
      </c>
      <c r="G215" s="326">
        <v>344474597</v>
      </c>
      <c r="H215" s="326">
        <v>345935131.19999999</v>
      </c>
      <c r="I215" s="326">
        <v>295919960.40000004</v>
      </c>
      <c r="J215" s="326">
        <v>340434666</v>
      </c>
      <c r="K215" s="326">
        <v>345229844</v>
      </c>
      <c r="L215" s="332">
        <v>357282039.60000002</v>
      </c>
      <c r="M215" s="332">
        <v>357157274</v>
      </c>
      <c r="N215" s="326">
        <v>263932912.80000001</v>
      </c>
      <c r="O215" s="326">
        <v>193512287</v>
      </c>
    </row>
    <row r="216" spans="1:15" ht="14.5" x14ac:dyDescent="0.35">
      <c r="A216" s="122" t="s">
        <v>110</v>
      </c>
      <c r="B216" s="122" t="s">
        <v>86</v>
      </c>
      <c r="C216" s="122" t="s">
        <v>111</v>
      </c>
      <c r="D216" s="122" t="s">
        <v>86</v>
      </c>
      <c r="E216" s="140" t="s">
        <v>66</v>
      </c>
      <c r="F216" s="326">
        <v>5944320</v>
      </c>
      <c r="G216" s="326">
        <v>5898240</v>
      </c>
      <c r="H216" s="326">
        <v>6523200</v>
      </c>
      <c r="I216" s="326">
        <v>6673680</v>
      </c>
      <c r="J216" s="326">
        <v>6446880</v>
      </c>
      <c r="K216" s="326">
        <v>7296223</v>
      </c>
      <c r="L216" s="332">
        <v>6907680</v>
      </c>
      <c r="M216" s="332">
        <v>6160320</v>
      </c>
      <c r="N216" s="326">
        <v>6329073.5999999996</v>
      </c>
      <c r="O216" s="326">
        <v>6311520</v>
      </c>
    </row>
    <row r="217" spans="1:15" ht="14.5" x14ac:dyDescent="0.35">
      <c r="A217" s="122" t="s">
        <v>112</v>
      </c>
      <c r="B217" s="122" t="s">
        <v>86</v>
      </c>
      <c r="C217" s="122" t="s">
        <v>113</v>
      </c>
      <c r="D217" s="122" t="s">
        <v>86</v>
      </c>
      <c r="E217" s="140" t="s">
        <v>66</v>
      </c>
      <c r="F217" s="326">
        <v>150435036</v>
      </c>
      <c r="G217" s="326">
        <v>158583204</v>
      </c>
      <c r="H217" s="326">
        <v>153098964</v>
      </c>
      <c r="I217" s="326">
        <v>150044724</v>
      </c>
      <c r="J217" s="326">
        <v>142544880</v>
      </c>
      <c r="K217" s="326">
        <v>184099023</v>
      </c>
      <c r="L217" s="332">
        <v>42517073</v>
      </c>
      <c r="M217" s="332">
        <v>45313134</v>
      </c>
      <c r="N217" s="326">
        <v>12069780.537059639</v>
      </c>
      <c r="O217" s="326">
        <v>19600598.000000004</v>
      </c>
    </row>
    <row r="218" spans="1:15" ht="14.5" x14ac:dyDescent="0.35">
      <c r="A218" s="123" t="s">
        <v>114</v>
      </c>
      <c r="B218" s="122" t="s">
        <v>86</v>
      </c>
      <c r="C218" s="122" t="s">
        <v>83</v>
      </c>
      <c r="D218" s="122" t="s">
        <v>86</v>
      </c>
      <c r="E218" s="122" t="s">
        <v>66</v>
      </c>
      <c r="F218" s="327"/>
      <c r="G218" s="327"/>
      <c r="H218" s="327"/>
      <c r="I218" s="327"/>
      <c r="J218" s="327"/>
      <c r="K218" s="327"/>
      <c r="L218" s="337"/>
      <c r="M218" s="337"/>
      <c r="N218" s="326">
        <v>32241970</v>
      </c>
      <c r="O218" s="326">
        <v>30272987.000000004</v>
      </c>
    </row>
    <row r="219" spans="1:15" ht="14.5" x14ac:dyDescent="0.35">
      <c r="A219" s="123" t="s">
        <v>116</v>
      </c>
      <c r="B219" s="122" t="s">
        <v>86</v>
      </c>
      <c r="C219" s="122" t="s">
        <v>117</v>
      </c>
      <c r="D219" s="122" t="s">
        <v>86</v>
      </c>
      <c r="E219" s="140" t="s">
        <v>66</v>
      </c>
      <c r="F219" s="327"/>
      <c r="G219" s="327"/>
      <c r="H219" s="322"/>
      <c r="I219" s="322"/>
      <c r="J219" s="322"/>
      <c r="K219" s="322"/>
      <c r="L219" s="326">
        <v>0</v>
      </c>
      <c r="M219" s="326">
        <v>0</v>
      </c>
      <c r="N219" s="326">
        <v>0</v>
      </c>
      <c r="O219" s="326">
        <v>0</v>
      </c>
    </row>
    <row r="220" spans="1:15" ht="14.5" x14ac:dyDescent="0.35">
      <c r="A220" s="123" t="s">
        <v>119</v>
      </c>
      <c r="B220" s="122" t="s">
        <v>86</v>
      </c>
      <c r="C220" s="122" t="s">
        <v>117</v>
      </c>
      <c r="D220" s="122" t="s">
        <v>86</v>
      </c>
      <c r="E220" s="140" t="s">
        <v>66</v>
      </c>
      <c r="F220" s="327"/>
      <c r="G220" s="327"/>
      <c r="H220" s="327"/>
      <c r="I220" s="327"/>
      <c r="J220" s="327"/>
      <c r="K220" s="327"/>
      <c r="L220" s="332">
        <v>4921538</v>
      </c>
      <c r="M220" s="332">
        <v>6115175</v>
      </c>
      <c r="N220" s="326">
        <v>8595028.8000000026</v>
      </c>
      <c r="O220" s="326">
        <v>7797690</v>
      </c>
    </row>
    <row r="221" spans="1:15" ht="14.5" x14ac:dyDescent="0.35">
      <c r="A221" s="123" t="s">
        <v>120</v>
      </c>
      <c r="B221" s="122" t="s">
        <v>86</v>
      </c>
      <c r="C221" s="122" t="s">
        <v>121</v>
      </c>
      <c r="D221" s="122" t="s">
        <v>86</v>
      </c>
      <c r="E221" s="140" t="s">
        <v>66</v>
      </c>
      <c r="F221" s="327"/>
      <c r="G221" s="327"/>
      <c r="H221" s="326">
        <v>19594598.400000002</v>
      </c>
      <c r="I221" s="326">
        <v>16478632.800000001</v>
      </c>
      <c r="J221" s="326">
        <v>16184883.996000001</v>
      </c>
      <c r="K221" s="326">
        <v>14266927</v>
      </c>
      <c r="L221" s="332">
        <v>3704422</v>
      </c>
      <c r="M221" s="332">
        <v>4106214</v>
      </c>
      <c r="N221" s="326">
        <v>1014304.4374319311</v>
      </c>
      <c r="O221" s="326">
        <v>1370426</v>
      </c>
    </row>
    <row r="222" spans="1:15" ht="14.5" x14ac:dyDescent="0.35">
      <c r="A222" s="124" t="s">
        <v>123</v>
      </c>
      <c r="B222" s="66"/>
      <c r="C222" s="66"/>
      <c r="D222" s="66"/>
      <c r="E222" s="66"/>
      <c r="F222" s="134"/>
      <c r="G222" s="134"/>
      <c r="H222" s="134"/>
      <c r="I222" s="134"/>
      <c r="J222" s="134"/>
      <c r="K222" s="134"/>
      <c r="L222" s="331"/>
      <c r="M222" s="331"/>
      <c r="N222" s="429"/>
      <c r="O222" s="136"/>
    </row>
    <row r="223" spans="1:15" ht="14.5" x14ac:dyDescent="0.35">
      <c r="A223" s="119" t="s">
        <v>124</v>
      </c>
      <c r="B223" s="129"/>
      <c r="C223" s="129"/>
      <c r="D223" s="129"/>
      <c r="E223" s="129"/>
      <c r="F223" s="127"/>
      <c r="G223" s="127"/>
      <c r="H223" s="127"/>
      <c r="I223" s="127"/>
      <c r="J223" s="127"/>
      <c r="K223" s="127"/>
      <c r="L223" s="131"/>
      <c r="M223" s="131"/>
      <c r="N223" s="430"/>
      <c r="O223" s="132"/>
    </row>
    <row r="224" spans="1:15" ht="14.5" x14ac:dyDescent="0.35">
      <c r="A224" s="122" t="s">
        <v>125</v>
      </c>
      <c r="B224" s="122" t="s">
        <v>126</v>
      </c>
      <c r="C224" s="122" t="s">
        <v>65</v>
      </c>
      <c r="D224" s="122" t="s">
        <v>127</v>
      </c>
      <c r="E224" s="140" t="s">
        <v>123</v>
      </c>
      <c r="F224" s="326">
        <v>50849409.600000001</v>
      </c>
      <c r="G224" s="326">
        <v>46724228.186418362</v>
      </c>
      <c r="H224" s="326">
        <v>41013796.908630803</v>
      </c>
      <c r="I224" s="326">
        <v>35762264</v>
      </c>
      <c r="J224" s="326">
        <v>32906644</v>
      </c>
      <c r="K224" s="326">
        <v>32758596</v>
      </c>
      <c r="L224" s="332">
        <v>19890009.400000002</v>
      </c>
      <c r="M224" s="332">
        <v>43210699</v>
      </c>
      <c r="N224" s="326">
        <v>42329143</v>
      </c>
      <c r="O224" s="326">
        <v>33901949</v>
      </c>
    </row>
    <row r="225" spans="1:15" ht="14.5" x14ac:dyDescent="0.35">
      <c r="A225" s="123" t="s">
        <v>128</v>
      </c>
      <c r="B225" s="122" t="s">
        <v>126</v>
      </c>
      <c r="C225" s="122" t="s">
        <v>65</v>
      </c>
      <c r="D225" s="122" t="s">
        <v>127</v>
      </c>
      <c r="E225" s="140" t="s">
        <v>123</v>
      </c>
      <c r="F225" s="327"/>
      <c r="G225" s="327"/>
      <c r="H225" s="327"/>
      <c r="I225" s="327"/>
      <c r="J225" s="326">
        <v>146736</v>
      </c>
      <c r="K225" s="326">
        <v>131047</v>
      </c>
      <c r="L225" s="332">
        <v>144216.4</v>
      </c>
      <c r="M225" s="332">
        <v>157219</v>
      </c>
      <c r="N225" s="326">
        <v>173187</v>
      </c>
      <c r="O225" s="326">
        <v>176556</v>
      </c>
    </row>
    <row r="226" spans="1:15" ht="14.5" x14ac:dyDescent="0.35">
      <c r="A226" s="123" t="s">
        <v>130</v>
      </c>
      <c r="B226" s="122" t="s">
        <v>131</v>
      </c>
      <c r="C226" s="122" t="s">
        <v>65</v>
      </c>
      <c r="D226" s="122" t="s">
        <v>127</v>
      </c>
      <c r="E226" s="140" t="s">
        <v>123</v>
      </c>
      <c r="F226" s="327"/>
      <c r="G226" s="327"/>
      <c r="H226" s="327"/>
      <c r="I226" s="326">
        <v>38636.5</v>
      </c>
      <c r="J226" s="326">
        <v>137887.91999999998</v>
      </c>
      <c r="K226" s="326">
        <v>130921</v>
      </c>
      <c r="L226" s="332">
        <v>148748.4</v>
      </c>
      <c r="M226" s="332">
        <v>151175</v>
      </c>
      <c r="N226" s="326">
        <v>153464</v>
      </c>
      <c r="O226" s="326">
        <v>141637</v>
      </c>
    </row>
    <row r="227" spans="1:15" ht="14.5" x14ac:dyDescent="0.35">
      <c r="A227" s="123" t="s">
        <v>133</v>
      </c>
      <c r="B227" s="122" t="s">
        <v>131</v>
      </c>
      <c r="C227" s="122" t="s">
        <v>65</v>
      </c>
      <c r="D227" s="122" t="s">
        <v>127</v>
      </c>
      <c r="E227" s="140" t="s">
        <v>123</v>
      </c>
      <c r="F227" s="327"/>
      <c r="G227" s="327"/>
      <c r="H227" s="327"/>
      <c r="I227" s="326">
        <v>332082</v>
      </c>
      <c r="J227" s="326">
        <v>320379.08400000003</v>
      </c>
      <c r="K227" s="326">
        <v>360504</v>
      </c>
      <c r="L227" s="332">
        <v>392505.37200000003</v>
      </c>
      <c r="M227" s="332">
        <v>383270</v>
      </c>
      <c r="N227" s="326">
        <v>475908</v>
      </c>
      <c r="O227" s="326">
        <v>461694</v>
      </c>
    </row>
    <row r="228" spans="1:15" ht="14.5" x14ac:dyDescent="0.35">
      <c r="A228" s="122" t="s">
        <v>134</v>
      </c>
      <c r="B228" s="122" t="s">
        <v>131</v>
      </c>
      <c r="C228" s="122" t="s">
        <v>65</v>
      </c>
      <c r="D228" s="122" t="s">
        <v>127</v>
      </c>
      <c r="E228" s="140" t="s">
        <v>123</v>
      </c>
      <c r="F228" s="326">
        <v>48497507</v>
      </c>
      <c r="G228" s="326">
        <v>47614502.600000001</v>
      </c>
      <c r="H228" s="326">
        <v>48399917.515199997</v>
      </c>
      <c r="I228" s="326">
        <v>45234291.600000001</v>
      </c>
      <c r="J228" s="326">
        <v>38594167</v>
      </c>
      <c r="K228" s="326">
        <v>42639314</v>
      </c>
      <c r="L228" s="332">
        <v>44433414</v>
      </c>
      <c r="M228" s="332">
        <v>43952458</v>
      </c>
      <c r="N228" s="326">
        <v>46377662</v>
      </c>
      <c r="O228" s="326">
        <v>47626669</v>
      </c>
    </row>
    <row r="229" spans="1:15" ht="14.5" x14ac:dyDescent="0.35">
      <c r="A229" s="122" t="s">
        <v>135</v>
      </c>
      <c r="B229" s="122" t="s">
        <v>136</v>
      </c>
      <c r="C229" s="122" t="s">
        <v>65</v>
      </c>
      <c r="D229" s="122" t="s">
        <v>127</v>
      </c>
      <c r="E229" s="140" t="s">
        <v>123</v>
      </c>
      <c r="F229" s="326">
        <v>13756986</v>
      </c>
      <c r="G229" s="326">
        <v>14045670</v>
      </c>
      <c r="H229" s="326">
        <v>14313999.6</v>
      </c>
      <c r="I229" s="326">
        <v>13935823.6</v>
      </c>
      <c r="J229" s="326">
        <v>13744803.6</v>
      </c>
      <c r="K229" s="326">
        <v>13215636</v>
      </c>
      <c r="L229" s="332">
        <v>13065170.800000001</v>
      </c>
      <c r="M229" s="332">
        <v>13351007</v>
      </c>
      <c r="N229" s="326">
        <v>15495808</v>
      </c>
      <c r="O229" s="326">
        <v>13523741</v>
      </c>
    </row>
    <row r="230" spans="1:15" ht="14.5" x14ac:dyDescent="0.35">
      <c r="A230" s="123" t="s">
        <v>137</v>
      </c>
      <c r="B230" s="122" t="s">
        <v>136</v>
      </c>
      <c r="C230" s="122" t="s">
        <v>65</v>
      </c>
      <c r="D230" s="122" t="s">
        <v>127</v>
      </c>
      <c r="E230" s="140" t="s">
        <v>123</v>
      </c>
      <c r="F230" s="327"/>
      <c r="G230" s="327"/>
      <c r="H230" s="327"/>
      <c r="I230" s="327"/>
      <c r="J230" s="326">
        <v>4168.5695999999998</v>
      </c>
      <c r="K230" s="326">
        <v>4080856</v>
      </c>
      <c r="L230" s="332">
        <v>3673580.4</v>
      </c>
      <c r="M230" s="327"/>
      <c r="N230" s="327"/>
      <c r="O230" s="327"/>
    </row>
    <row r="231" spans="1:15" ht="14.5" x14ac:dyDescent="0.35">
      <c r="A231" s="122" t="s">
        <v>335</v>
      </c>
      <c r="B231" s="122" t="s">
        <v>136</v>
      </c>
      <c r="C231" s="122" t="s">
        <v>65</v>
      </c>
      <c r="D231" s="122" t="s">
        <v>127</v>
      </c>
      <c r="E231" s="140" t="s">
        <v>123</v>
      </c>
      <c r="F231" s="326">
        <v>60003131.609997854</v>
      </c>
      <c r="G231" s="326">
        <v>58531550</v>
      </c>
      <c r="H231" s="326">
        <v>60571403.931747697</v>
      </c>
      <c r="I231" s="326">
        <v>62864710</v>
      </c>
      <c r="J231" s="326">
        <v>60335908</v>
      </c>
      <c r="K231" s="326">
        <v>57474672</v>
      </c>
      <c r="L231" s="332">
        <v>58357505</v>
      </c>
      <c r="M231" s="332">
        <v>55002874</v>
      </c>
      <c r="N231" s="326">
        <v>53173969</v>
      </c>
      <c r="O231" s="326">
        <v>44756627</v>
      </c>
    </row>
    <row r="232" spans="1:15" ht="14.5" x14ac:dyDescent="0.35">
      <c r="A232" s="122" t="s">
        <v>336</v>
      </c>
      <c r="B232" s="122" t="s">
        <v>141</v>
      </c>
      <c r="C232" s="122" t="s">
        <v>65</v>
      </c>
      <c r="D232" s="122" t="s">
        <v>127</v>
      </c>
      <c r="E232" s="140" t="s">
        <v>123</v>
      </c>
      <c r="F232" s="326">
        <v>40121992.799999937</v>
      </c>
      <c r="G232" s="326">
        <v>41903074.800000004</v>
      </c>
      <c r="H232" s="326">
        <v>44912161.969088547</v>
      </c>
      <c r="I232" s="326">
        <v>46131059.134103902</v>
      </c>
      <c r="J232" s="326">
        <v>39560897.4912</v>
      </c>
      <c r="K232" s="326">
        <v>42286845</v>
      </c>
      <c r="L232" s="332">
        <v>41448254.065199971</v>
      </c>
      <c r="M232" s="332">
        <v>35770349</v>
      </c>
      <c r="N232" s="326">
        <v>36832146</v>
      </c>
      <c r="O232" s="326">
        <v>33751532</v>
      </c>
    </row>
    <row r="233" spans="1:15" ht="14.5" x14ac:dyDescent="0.35">
      <c r="A233" s="122" t="s">
        <v>337</v>
      </c>
      <c r="B233" s="122" t="s">
        <v>143</v>
      </c>
      <c r="C233" s="122" t="s">
        <v>65</v>
      </c>
      <c r="D233" s="122" t="s">
        <v>127</v>
      </c>
      <c r="E233" s="140" t="s">
        <v>123</v>
      </c>
      <c r="F233" s="326">
        <v>18264996</v>
      </c>
      <c r="G233" s="326">
        <v>18105394.559999995</v>
      </c>
      <c r="H233" s="326">
        <v>17238940.02</v>
      </c>
      <c r="I233" s="326">
        <v>16834749.036352631</v>
      </c>
      <c r="J233" s="326">
        <v>15926220</v>
      </c>
      <c r="K233" s="326">
        <v>16209396</v>
      </c>
      <c r="L233" s="332">
        <v>15366575</v>
      </c>
      <c r="M233" s="332">
        <v>14582995</v>
      </c>
      <c r="N233" s="326">
        <v>14486554</v>
      </c>
      <c r="O233" s="326">
        <v>14561964</v>
      </c>
    </row>
    <row r="234" spans="1:15" ht="14.5" x14ac:dyDescent="0.35">
      <c r="A234" s="122" t="s">
        <v>144</v>
      </c>
      <c r="B234" s="122" t="s">
        <v>145</v>
      </c>
      <c r="C234" s="122" t="s">
        <v>65</v>
      </c>
      <c r="D234" s="122" t="s">
        <v>127</v>
      </c>
      <c r="E234" s="140" t="s">
        <v>123</v>
      </c>
      <c r="F234" s="326">
        <v>79878572</v>
      </c>
      <c r="G234" s="326">
        <v>82802300</v>
      </c>
      <c r="H234" s="326">
        <v>84102001</v>
      </c>
      <c r="I234" s="326">
        <v>79757504.437841654</v>
      </c>
      <c r="J234" s="326">
        <v>80365657.117199525</v>
      </c>
      <c r="K234" s="326">
        <v>77971504</v>
      </c>
      <c r="L234" s="332">
        <v>69118914.714654952</v>
      </c>
      <c r="M234" s="332">
        <v>74049584</v>
      </c>
      <c r="N234" s="326">
        <v>75096086</v>
      </c>
      <c r="O234" s="326">
        <v>66810456</v>
      </c>
    </row>
    <row r="235" spans="1:15" ht="14.5" x14ac:dyDescent="0.35">
      <c r="A235" s="122" t="s">
        <v>146</v>
      </c>
      <c r="B235" s="122" t="s">
        <v>147</v>
      </c>
      <c r="C235" s="122" t="s">
        <v>65</v>
      </c>
      <c r="D235" s="122" t="s">
        <v>127</v>
      </c>
      <c r="E235" s="140" t="s">
        <v>123</v>
      </c>
      <c r="F235" s="326">
        <v>66596709</v>
      </c>
      <c r="G235" s="326">
        <v>69379131.599999994</v>
      </c>
      <c r="H235" s="326">
        <v>69317470.799999997</v>
      </c>
      <c r="I235" s="326">
        <v>67319599.680000007</v>
      </c>
      <c r="J235" s="326">
        <v>56970000</v>
      </c>
      <c r="K235" s="326">
        <v>57258458</v>
      </c>
      <c r="L235" s="332">
        <v>53241474.239999995</v>
      </c>
      <c r="M235" s="332">
        <v>60552694</v>
      </c>
      <c r="N235" s="326">
        <v>57322218</v>
      </c>
      <c r="O235" s="326">
        <v>54118429.399999999</v>
      </c>
    </row>
    <row r="236" spans="1:15" ht="14.5" x14ac:dyDescent="0.35">
      <c r="A236" s="122" t="s">
        <v>148</v>
      </c>
      <c r="B236" s="122" t="s">
        <v>131</v>
      </c>
      <c r="C236" s="122" t="s">
        <v>81</v>
      </c>
      <c r="D236" s="122" t="s">
        <v>127</v>
      </c>
      <c r="E236" s="140" t="s">
        <v>123</v>
      </c>
      <c r="F236" s="327"/>
      <c r="G236" s="327"/>
      <c r="H236" s="327"/>
      <c r="I236" s="327"/>
      <c r="J236" s="327"/>
      <c r="K236" s="327"/>
      <c r="L236" s="337"/>
      <c r="M236" s="337"/>
      <c r="N236" s="326">
        <v>63067.999999999993</v>
      </c>
      <c r="O236" s="337"/>
    </row>
    <row r="237" spans="1:15" ht="14.5" x14ac:dyDescent="0.35">
      <c r="A237" s="122" t="s">
        <v>150</v>
      </c>
      <c r="B237" s="122" t="s">
        <v>131</v>
      </c>
      <c r="C237" s="122" t="s">
        <v>81</v>
      </c>
      <c r="D237" s="122" t="s">
        <v>127</v>
      </c>
      <c r="E237" s="140" t="s">
        <v>123</v>
      </c>
      <c r="F237" s="327"/>
      <c r="G237" s="327"/>
      <c r="H237" s="327"/>
      <c r="I237" s="327"/>
      <c r="J237" s="327"/>
      <c r="K237" s="327"/>
      <c r="L237" s="337"/>
      <c r="M237" s="337"/>
      <c r="N237" s="326">
        <v>801860</v>
      </c>
      <c r="O237" s="337"/>
    </row>
    <row r="238" spans="1:15" ht="14.5" x14ac:dyDescent="0.35">
      <c r="A238" s="122" t="s">
        <v>151</v>
      </c>
      <c r="B238" s="122" t="s">
        <v>131</v>
      </c>
      <c r="C238" s="122" t="s">
        <v>81</v>
      </c>
      <c r="D238" s="122" t="s">
        <v>127</v>
      </c>
      <c r="E238" s="140" t="s">
        <v>123</v>
      </c>
      <c r="F238" s="327"/>
      <c r="G238" s="327"/>
      <c r="H238" s="327"/>
      <c r="I238" s="327"/>
      <c r="J238" s="327"/>
      <c r="K238" s="327"/>
      <c r="L238" s="337"/>
      <c r="M238" s="337"/>
      <c r="N238" s="326">
        <v>67525</v>
      </c>
      <c r="O238" s="337"/>
    </row>
    <row r="239" spans="1:15" ht="14.5" x14ac:dyDescent="0.35">
      <c r="A239" s="122" t="s">
        <v>152</v>
      </c>
      <c r="B239" s="122" t="s">
        <v>131</v>
      </c>
      <c r="C239" s="122" t="s">
        <v>81</v>
      </c>
      <c r="D239" s="122" t="s">
        <v>127</v>
      </c>
      <c r="E239" s="140" t="s">
        <v>123</v>
      </c>
      <c r="F239" s="327"/>
      <c r="G239" s="327"/>
      <c r="H239" s="327"/>
      <c r="I239" s="327"/>
      <c r="J239" s="327"/>
      <c r="K239" s="327"/>
      <c r="L239" s="337"/>
      <c r="M239" s="337"/>
      <c r="N239" s="326">
        <v>24098</v>
      </c>
      <c r="O239" s="337"/>
    </row>
    <row r="240" spans="1:15" ht="14.5" x14ac:dyDescent="0.35">
      <c r="A240" s="123" t="s">
        <v>153</v>
      </c>
      <c r="B240" s="122" t="s">
        <v>131</v>
      </c>
      <c r="C240" s="122" t="s">
        <v>81</v>
      </c>
      <c r="D240" s="122" t="s">
        <v>127</v>
      </c>
      <c r="E240" s="140" t="s">
        <v>123</v>
      </c>
      <c r="F240" s="327"/>
      <c r="G240" s="326">
        <v>883004.4</v>
      </c>
      <c r="H240" s="326">
        <v>886802.4</v>
      </c>
      <c r="I240" s="326">
        <v>883198.8</v>
      </c>
      <c r="J240" s="326">
        <v>842400</v>
      </c>
      <c r="K240" s="326">
        <v>842400</v>
      </c>
      <c r="L240" s="332">
        <v>1018209.6</v>
      </c>
      <c r="M240" s="332">
        <v>1130693</v>
      </c>
      <c r="N240" s="326">
        <v>1289164</v>
      </c>
      <c r="O240" s="337"/>
    </row>
    <row r="241" spans="1:15" ht="14.5" x14ac:dyDescent="0.35">
      <c r="A241" s="51" t="s">
        <v>549</v>
      </c>
      <c r="B241" s="420" t="s">
        <v>131</v>
      </c>
      <c r="C241" s="420" t="s">
        <v>81</v>
      </c>
      <c r="D241" s="420" t="s">
        <v>127</v>
      </c>
      <c r="E241" s="420" t="s">
        <v>123</v>
      </c>
      <c r="F241" s="327"/>
      <c r="G241" s="327"/>
      <c r="H241" s="327"/>
      <c r="I241" s="327"/>
      <c r="J241" s="327"/>
      <c r="K241" s="327"/>
      <c r="L241" s="327"/>
      <c r="M241" s="327"/>
      <c r="N241" s="327"/>
      <c r="O241" s="326">
        <v>1702462</v>
      </c>
    </row>
    <row r="242" spans="1:15" ht="14.5" x14ac:dyDescent="0.35">
      <c r="A242" s="122" t="s">
        <v>155</v>
      </c>
      <c r="B242" s="122" t="s">
        <v>147</v>
      </c>
      <c r="C242" s="122" t="s">
        <v>81</v>
      </c>
      <c r="D242" s="122" t="s">
        <v>127</v>
      </c>
      <c r="E242" s="140" t="s">
        <v>123</v>
      </c>
      <c r="F242" s="326">
        <v>179226</v>
      </c>
      <c r="G242" s="326">
        <v>179226</v>
      </c>
      <c r="H242" s="326">
        <v>175338</v>
      </c>
      <c r="I242" s="326">
        <v>181548</v>
      </c>
      <c r="J242" s="326">
        <v>171342</v>
      </c>
      <c r="K242" s="326">
        <v>171342</v>
      </c>
      <c r="L242" s="332">
        <v>55215</v>
      </c>
      <c r="M242" s="332">
        <v>223013</v>
      </c>
      <c r="N242" s="326">
        <v>202320</v>
      </c>
      <c r="O242" s="327"/>
    </row>
    <row r="243" spans="1:15" ht="14.5" x14ac:dyDescent="0.35">
      <c r="A243" s="122" t="s">
        <v>156</v>
      </c>
      <c r="B243" s="122" t="s">
        <v>147</v>
      </c>
      <c r="C243" s="122" t="s">
        <v>81</v>
      </c>
      <c r="D243" s="122" t="s">
        <v>127</v>
      </c>
      <c r="E243" s="140" t="s">
        <v>123</v>
      </c>
      <c r="F243" s="326">
        <v>138121.20000000001</v>
      </c>
      <c r="G243" s="326">
        <v>138121.20000000001</v>
      </c>
      <c r="H243" s="326">
        <v>129826.8</v>
      </c>
      <c r="I243" s="326">
        <v>125492.40000000001</v>
      </c>
      <c r="J243" s="326">
        <v>108961.2</v>
      </c>
      <c r="K243" s="326">
        <v>108961.2</v>
      </c>
      <c r="L243" s="332">
        <v>25019</v>
      </c>
      <c r="M243" s="332">
        <v>81144</v>
      </c>
      <c r="N243" s="326">
        <v>90713</v>
      </c>
      <c r="O243" s="327"/>
    </row>
    <row r="244" spans="1:15" ht="14.5" x14ac:dyDescent="0.35">
      <c r="A244" s="122" t="s">
        <v>157</v>
      </c>
      <c r="B244" s="122" t="s">
        <v>147</v>
      </c>
      <c r="C244" s="122" t="s">
        <v>81</v>
      </c>
      <c r="D244" s="122" t="s">
        <v>127</v>
      </c>
      <c r="E244" s="140" t="s">
        <v>123</v>
      </c>
      <c r="F244" s="326">
        <v>7160.4000000000005</v>
      </c>
      <c r="G244" s="326">
        <v>7160.4000000000005</v>
      </c>
      <c r="H244" s="326">
        <v>77652</v>
      </c>
      <c r="I244" s="326">
        <v>66420</v>
      </c>
      <c r="J244" s="326">
        <v>39636</v>
      </c>
      <c r="K244" s="326">
        <v>39636</v>
      </c>
      <c r="L244" s="327"/>
      <c r="M244" s="327"/>
      <c r="N244" s="327"/>
      <c r="O244" s="327"/>
    </row>
    <row r="245" spans="1:15" ht="14.5" x14ac:dyDescent="0.35">
      <c r="A245" s="122" t="s">
        <v>158</v>
      </c>
      <c r="B245" s="122" t="s">
        <v>147</v>
      </c>
      <c r="C245" s="122" t="s">
        <v>81</v>
      </c>
      <c r="D245" s="122" t="s">
        <v>127</v>
      </c>
      <c r="E245" s="140" t="s">
        <v>123</v>
      </c>
      <c r="F245" s="326">
        <v>6829.2</v>
      </c>
      <c r="G245" s="326">
        <v>6829.2</v>
      </c>
      <c r="H245" s="326">
        <v>60984</v>
      </c>
      <c r="I245" s="326">
        <v>54540</v>
      </c>
      <c r="J245" s="326">
        <v>84132</v>
      </c>
      <c r="K245" s="326">
        <v>84132</v>
      </c>
      <c r="L245" s="332">
        <v>19618</v>
      </c>
      <c r="M245" s="332">
        <v>36886</v>
      </c>
      <c r="N245" s="326">
        <v>13381</v>
      </c>
      <c r="O245" s="327"/>
    </row>
    <row r="246" spans="1:15" ht="14.5" x14ac:dyDescent="0.35">
      <c r="A246" s="122" t="s">
        <v>159</v>
      </c>
      <c r="B246" s="122" t="s">
        <v>147</v>
      </c>
      <c r="C246" s="122" t="s">
        <v>81</v>
      </c>
      <c r="D246" s="122" t="s">
        <v>127</v>
      </c>
      <c r="E246" s="140" t="s">
        <v>123</v>
      </c>
      <c r="F246" s="326">
        <v>982.80000000000007</v>
      </c>
      <c r="G246" s="326">
        <v>982.80000000000007</v>
      </c>
      <c r="H246" s="326">
        <v>99752.400000000009</v>
      </c>
      <c r="I246" s="326">
        <v>91558.8</v>
      </c>
      <c r="J246" s="326">
        <v>89838</v>
      </c>
      <c r="K246" s="326">
        <v>89838</v>
      </c>
      <c r="L246" s="332">
        <v>24582</v>
      </c>
      <c r="M246" s="332">
        <v>76874</v>
      </c>
      <c r="N246" s="326">
        <v>72436</v>
      </c>
      <c r="O246" s="327"/>
    </row>
    <row r="247" spans="1:15" ht="14.5" x14ac:dyDescent="0.35">
      <c r="A247" s="122" t="s">
        <v>160</v>
      </c>
      <c r="B247" s="122" t="s">
        <v>147</v>
      </c>
      <c r="C247" s="122" t="s">
        <v>81</v>
      </c>
      <c r="D247" s="122" t="s">
        <v>127</v>
      </c>
      <c r="E247" s="140" t="s">
        <v>123</v>
      </c>
      <c r="F247" s="326">
        <v>81982.8</v>
      </c>
      <c r="G247" s="326">
        <v>81982.8</v>
      </c>
      <c r="H247" s="326">
        <v>80460</v>
      </c>
      <c r="I247" s="326">
        <v>78156</v>
      </c>
      <c r="J247" s="326">
        <v>22982.400000000001</v>
      </c>
      <c r="K247" s="326">
        <v>22982.400000000001</v>
      </c>
      <c r="L247" s="327"/>
      <c r="M247" s="327"/>
      <c r="N247" s="327"/>
      <c r="O247" s="327"/>
    </row>
    <row r="248" spans="1:15" ht="14.5" x14ac:dyDescent="0.35">
      <c r="A248" s="122" t="s">
        <v>161</v>
      </c>
      <c r="B248" s="122" t="s">
        <v>147</v>
      </c>
      <c r="C248" s="122" t="s">
        <v>81</v>
      </c>
      <c r="D248" s="122" t="s">
        <v>127</v>
      </c>
      <c r="E248" s="140" t="s">
        <v>123</v>
      </c>
      <c r="F248" s="326">
        <v>144759.6</v>
      </c>
      <c r="G248" s="326">
        <v>144759.6</v>
      </c>
      <c r="H248" s="326">
        <v>171637.2</v>
      </c>
      <c r="I248" s="326">
        <v>177926.39999999999</v>
      </c>
      <c r="J248" s="326">
        <v>170100</v>
      </c>
      <c r="K248" s="326">
        <v>170100</v>
      </c>
      <c r="L248" s="332">
        <v>41366</v>
      </c>
      <c r="M248" s="332">
        <v>132019</v>
      </c>
      <c r="N248" s="326">
        <v>130349</v>
      </c>
      <c r="O248" s="327"/>
    </row>
    <row r="249" spans="1:15" ht="14.5" x14ac:dyDescent="0.35">
      <c r="A249" s="122" t="s">
        <v>162</v>
      </c>
      <c r="B249" s="122" t="s">
        <v>147</v>
      </c>
      <c r="C249" s="122" t="s">
        <v>81</v>
      </c>
      <c r="D249" s="122" t="s">
        <v>127</v>
      </c>
      <c r="E249" s="140" t="s">
        <v>123</v>
      </c>
      <c r="F249" s="326">
        <v>103579.2</v>
      </c>
      <c r="G249" s="326">
        <v>103579.2</v>
      </c>
      <c r="H249" s="326">
        <v>69663.600000000006</v>
      </c>
      <c r="I249" s="327"/>
      <c r="J249" s="327"/>
      <c r="K249" s="327"/>
      <c r="L249" s="327"/>
      <c r="M249" s="327"/>
      <c r="N249" s="327"/>
      <c r="O249" s="327"/>
    </row>
    <row r="250" spans="1:15" ht="14.5" x14ac:dyDescent="0.35">
      <c r="A250" s="123" t="s">
        <v>163</v>
      </c>
      <c r="B250" s="122" t="s">
        <v>147</v>
      </c>
      <c r="C250" s="122" t="s">
        <v>81</v>
      </c>
      <c r="D250" s="122" t="s">
        <v>127</v>
      </c>
      <c r="E250" s="140" t="s">
        <v>123</v>
      </c>
      <c r="F250" s="327"/>
      <c r="G250" s="327"/>
      <c r="H250" s="327"/>
      <c r="I250" s="327"/>
      <c r="J250" s="326">
        <v>134305.20000000001</v>
      </c>
      <c r="K250" s="326">
        <v>134305.20000000001</v>
      </c>
      <c r="L250" s="327"/>
      <c r="M250" s="327"/>
      <c r="N250" s="327"/>
      <c r="O250" s="327"/>
    </row>
    <row r="251" spans="1:15" ht="14.5" x14ac:dyDescent="0.35">
      <c r="A251" s="122" t="s">
        <v>165</v>
      </c>
      <c r="B251" s="122" t="s">
        <v>147</v>
      </c>
      <c r="C251" s="122" t="s">
        <v>81</v>
      </c>
      <c r="D251" s="122" t="s">
        <v>127</v>
      </c>
      <c r="E251" s="140" t="s">
        <v>123</v>
      </c>
      <c r="F251" s="326">
        <v>75297.600000000006</v>
      </c>
      <c r="G251" s="326">
        <v>75297.600000000006</v>
      </c>
      <c r="H251" s="326">
        <v>94222.8</v>
      </c>
      <c r="I251" s="326">
        <v>79160.400000000009</v>
      </c>
      <c r="J251" s="327"/>
      <c r="K251" s="327"/>
      <c r="L251" s="332">
        <v>120631</v>
      </c>
      <c r="M251" s="332">
        <v>66377</v>
      </c>
      <c r="N251" s="326">
        <v>36544</v>
      </c>
      <c r="O251" s="327"/>
    </row>
    <row r="252" spans="1:15" ht="14.5" x14ac:dyDescent="0.35">
      <c r="A252" s="51" t="s">
        <v>550</v>
      </c>
      <c r="B252" s="420" t="s">
        <v>147</v>
      </c>
      <c r="C252" s="420" t="s">
        <v>81</v>
      </c>
      <c r="D252" s="420" t="s">
        <v>127</v>
      </c>
      <c r="E252" s="420" t="s">
        <v>123</v>
      </c>
      <c r="F252" s="327"/>
      <c r="G252" s="327"/>
      <c r="H252" s="327"/>
      <c r="I252" s="327"/>
      <c r="J252" s="327"/>
      <c r="K252" s="327"/>
      <c r="L252" s="327"/>
      <c r="M252" s="327"/>
      <c r="N252" s="327"/>
      <c r="O252" s="326">
        <v>677257</v>
      </c>
    </row>
    <row r="253" spans="1:15" ht="14.5" x14ac:dyDescent="0.35">
      <c r="A253" s="124" t="s">
        <v>166</v>
      </c>
      <c r="B253" s="66"/>
      <c r="C253" s="66"/>
      <c r="D253" s="66"/>
      <c r="E253" s="66"/>
      <c r="F253" s="134"/>
      <c r="G253" s="134"/>
      <c r="H253" s="134"/>
      <c r="I253" s="134"/>
      <c r="J253" s="134"/>
      <c r="K253" s="134"/>
      <c r="L253" s="135"/>
      <c r="M253" s="135"/>
      <c r="N253" s="428"/>
      <c r="O253" s="136"/>
    </row>
    <row r="254" spans="1:15" ht="14.5" x14ac:dyDescent="0.35">
      <c r="A254" s="122" t="s">
        <v>167</v>
      </c>
      <c r="B254" s="122" t="s">
        <v>166</v>
      </c>
      <c r="C254" s="122" t="s">
        <v>65</v>
      </c>
      <c r="D254" s="122" t="s">
        <v>166</v>
      </c>
      <c r="E254" s="140" t="s">
        <v>123</v>
      </c>
      <c r="F254" s="326">
        <v>8963949</v>
      </c>
      <c r="G254" s="326">
        <v>12739968</v>
      </c>
      <c r="H254" s="326">
        <v>15417864</v>
      </c>
      <c r="I254" s="326">
        <v>14411810</v>
      </c>
      <c r="J254" s="326">
        <v>13497676</v>
      </c>
      <c r="K254" s="326">
        <v>0</v>
      </c>
      <c r="L254" s="327"/>
      <c r="M254" s="327"/>
      <c r="N254" s="327"/>
      <c r="O254" s="327"/>
    </row>
    <row r="255" spans="1:15" ht="14.5" x14ac:dyDescent="0.35">
      <c r="A255" s="122" t="s">
        <v>168</v>
      </c>
      <c r="B255" s="122" t="s">
        <v>166</v>
      </c>
      <c r="C255" s="122" t="s">
        <v>65</v>
      </c>
      <c r="D255" s="122" t="s">
        <v>166</v>
      </c>
      <c r="E255" s="140" t="s">
        <v>123</v>
      </c>
      <c r="F255" s="326">
        <v>1811929.6</v>
      </c>
      <c r="G255" s="327"/>
      <c r="H255" s="327"/>
      <c r="I255" s="327"/>
      <c r="J255" s="327"/>
      <c r="K255" s="327"/>
      <c r="L255" s="327"/>
      <c r="M255" s="327"/>
      <c r="N255" s="327"/>
      <c r="O255" s="327"/>
    </row>
    <row r="256" spans="1:15" ht="14.5" x14ac:dyDescent="0.35">
      <c r="A256" s="122" t="s">
        <v>169</v>
      </c>
      <c r="B256" s="122" t="s">
        <v>166</v>
      </c>
      <c r="C256" s="122" t="s">
        <v>65</v>
      </c>
      <c r="D256" s="122" t="s">
        <v>166</v>
      </c>
      <c r="E256" s="140" t="s">
        <v>123</v>
      </c>
      <c r="F256" s="326">
        <v>5690916</v>
      </c>
      <c r="G256" s="326">
        <v>7260408</v>
      </c>
      <c r="H256" s="326">
        <v>8155728</v>
      </c>
      <c r="I256" s="326">
        <v>6991902</v>
      </c>
      <c r="J256" s="326">
        <v>6182496</v>
      </c>
      <c r="K256" s="326">
        <v>0</v>
      </c>
      <c r="L256" s="327"/>
      <c r="M256" s="327"/>
      <c r="N256" s="327"/>
      <c r="O256" s="327"/>
    </row>
    <row r="257" spans="1:15" ht="14.5" x14ac:dyDescent="0.35">
      <c r="A257" s="124" t="s">
        <v>170</v>
      </c>
      <c r="B257" s="66"/>
      <c r="C257" s="66"/>
      <c r="D257" s="66"/>
      <c r="E257" s="66"/>
      <c r="F257" s="134"/>
      <c r="G257" s="134"/>
      <c r="H257" s="134"/>
      <c r="I257" s="134"/>
      <c r="J257" s="134"/>
      <c r="K257" s="134"/>
      <c r="L257" s="135"/>
      <c r="M257" s="135"/>
      <c r="N257" s="428"/>
      <c r="O257" s="136"/>
    </row>
    <row r="258" spans="1:15" ht="14.5" x14ac:dyDescent="0.35">
      <c r="A258" s="122" t="s">
        <v>171</v>
      </c>
      <c r="B258" s="122" t="s">
        <v>172</v>
      </c>
      <c r="C258" s="122" t="s">
        <v>65</v>
      </c>
      <c r="D258" s="122" t="s">
        <v>173</v>
      </c>
      <c r="E258" s="140" t="s">
        <v>123</v>
      </c>
      <c r="F258" s="326">
        <v>1013760</v>
      </c>
      <c r="G258" s="326">
        <v>1023598.8</v>
      </c>
      <c r="H258" s="326">
        <v>1211400</v>
      </c>
      <c r="I258" s="326">
        <v>1230840</v>
      </c>
      <c r="J258" s="326">
        <v>1020856</v>
      </c>
      <c r="K258" s="326">
        <v>938880</v>
      </c>
      <c r="L258" s="332">
        <v>996300</v>
      </c>
      <c r="M258" s="332">
        <v>968760</v>
      </c>
      <c r="N258" s="326">
        <v>863546.4</v>
      </c>
      <c r="O258" s="326">
        <v>789552</v>
      </c>
    </row>
    <row r="259" spans="1:15" ht="14.5" x14ac:dyDescent="0.35">
      <c r="A259" s="123" t="s">
        <v>174</v>
      </c>
      <c r="B259" s="122" t="s">
        <v>175</v>
      </c>
      <c r="C259" s="122" t="s">
        <v>65</v>
      </c>
      <c r="D259" s="122" t="s">
        <v>173</v>
      </c>
      <c r="E259" s="140" t="s">
        <v>123</v>
      </c>
      <c r="F259" s="327"/>
      <c r="G259" s="327"/>
      <c r="H259" s="326">
        <v>232452</v>
      </c>
      <c r="I259" s="326">
        <v>311634</v>
      </c>
      <c r="J259" s="326">
        <v>353778</v>
      </c>
      <c r="K259" s="326">
        <v>351810</v>
      </c>
      <c r="L259" s="332">
        <v>403200.5</v>
      </c>
      <c r="M259" s="332">
        <v>9046</v>
      </c>
      <c r="N259" s="327"/>
      <c r="O259" s="327"/>
    </row>
    <row r="260" spans="1:15" ht="14.5" x14ac:dyDescent="0.35">
      <c r="A260" s="123" t="s">
        <v>177</v>
      </c>
      <c r="B260" s="122" t="s">
        <v>178</v>
      </c>
      <c r="C260" s="122" t="s">
        <v>65</v>
      </c>
      <c r="D260" s="122" t="s">
        <v>173</v>
      </c>
      <c r="E260" s="140" t="s">
        <v>123</v>
      </c>
      <c r="F260" s="327"/>
      <c r="G260" s="327"/>
      <c r="H260" s="326">
        <v>250135.2</v>
      </c>
      <c r="I260" s="326">
        <v>284572.79999999999</v>
      </c>
      <c r="J260" s="326">
        <v>945975</v>
      </c>
      <c r="K260" s="326">
        <v>1342001</v>
      </c>
      <c r="L260" s="332">
        <v>1653969.6</v>
      </c>
      <c r="M260" s="332">
        <v>1469894</v>
      </c>
      <c r="N260" s="326">
        <v>1236279.6000000001</v>
      </c>
      <c r="O260" s="326">
        <v>1534766</v>
      </c>
    </row>
    <row r="261" spans="1:15" ht="14.5" x14ac:dyDescent="0.35">
      <c r="A261" s="123" t="s">
        <v>180</v>
      </c>
      <c r="B261" s="122" t="s">
        <v>181</v>
      </c>
      <c r="C261" s="122" t="s">
        <v>182</v>
      </c>
      <c r="D261" s="122" t="s">
        <v>173</v>
      </c>
      <c r="E261" s="140" t="s">
        <v>123</v>
      </c>
      <c r="F261" s="327"/>
      <c r="G261" s="327"/>
      <c r="H261" s="326">
        <v>10203314.4</v>
      </c>
      <c r="I261" s="326">
        <v>9563922</v>
      </c>
      <c r="J261" s="326">
        <v>8623638</v>
      </c>
      <c r="K261" s="326">
        <v>10929575</v>
      </c>
      <c r="L261" s="332">
        <v>12328928.800000001</v>
      </c>
      <c r="M261" s="332">
        <v>11982777</v>
      </c>
      <c r="N261" s="326">
        <v>11462970</v>
      </c>
      <c r="O261" s="326">
        <v>11370030</v>
      </c>
    </row>
    <row r="262" spans="1:15" ht="14.5" x14ac:dyDescent="0.35">
      <c r="A262" s="122" t="s">
        <v>183</v>
      </c>
      <c r="B262" s="122" t="s">
        <v>181</v>
      </c>
      <c r="C262" s="122" t="s">
        <v>65</v>
      </c>
      <c r="D262" s="122" t="s">
        <v>173</v>
      </c>
      <c r="E262" s="140" t="s">
        <v>123</v>
      </c>
      <c r="F262" s="326">
        <v>181873227</v>
      </c>
      <c r="G262" s="326">
        <v>183900674.14777529</v>
      </c>
      <c r="H262" s="326">
        <v>178790100</v>
      </c>
      <c r="I262" s="326">
        <v>171339511</v>
      </c>
      <c r="J262" s="326">
        <v>145684300.78121474</v>
      </c>
      <c r="K262" s="326">
        <v>158266962</v>
      </c>
      <c r="L262" s="332">
        <v>165780583</v>
      </c>
      <c r="M262" s="332">
        <v>168029807</v>
      </c>
      <c r="N262" s="326">
        <v>158511778</v>
      </c>
      <c r="O262" s="326">
        <v>156290025</v>
      </c>
    </row>
    <row r="263" spans="1:15" ht="14.5" x14ac:dyDescent="0.35">
      <c r="A263" s="122" t="s">
        <v>184</v>
      </c>
      <c r="B263" s="122" t="s">
        <v>181</v>
      </c>
      <c r="C263" s="122" t="s">
        <v>65</v>
      </c>
      <c r="D263" s="122" t="s">
        <v>173</v>
      </c>
      <c r="E263" s="140" t="s">
        <v>123</v>
      </c>
      <c r="F263" s="326">
        <v>11152411</v>
      </c>
      <c r="G263" s="326">
        <v>11233756.800000001</v>
      </c>
      <c r="H263" s="326">
        <v>11377738.800000001</v>
      </c>
      <c r="I263" s="326">
        <v>8714287.8000000007</v>
      </c>
      <c r="J263" s="326">
        <v>5461671</v>
      </c>
      <c r="K263" s="326">
        <v>2007396</v>
      </c>
      <c r="L263" s="327"/>
      <c r="M263" s="327"/>
      <c r="N263" s="327"/>
      <c r="O263" s="327"/>
    </row>
    <row r="264" spans="1:15" ht="14.5" x14ac:dyDescent="0.35">
      <c r="A264" s="123" t="s">
        <v>185</v>
      </c>
      <c r="B264" s="122" t="s">
        <v>181</v>
      </c>
      <c r="C264" s="122" t="s">
        <v>65</v>
      </c>
      <c r="D264" s="122" t="s">
        <v>173</v>
      </c>
      <c r="E264" s="140" t="s">
        <v>123</v>
      </c>
      <c r="F264" s="327"/>
      <c r="G264" s="327"/>
      <c r="H264" s="327"/>
      <c r="I264" s="327"/>
      <c r="J264" s="326">
        <v>679345</v>
      </c>
      <c r="K264" s="326">
        <v>0</v>
      </c>
      <c r="L264" s="327"/>
      <c r="M264" s="327"/>
      <c r="N264" s="327"/>
      <c r="O264" s="327"/>
    </row>
    <row r="265" spans="1:15" ht="14.5" x14ac:dyDescent="0.35">
      <c r="A265" s="122" t="s">
        <v>187</v>
      </c>
      <c r="B265" s="122" t="s">
        <v>181</v>
      </c>
      <c r="C265" s="122" t="s">
        <v>65</v>
      </c>
      <c r="D265" s="122" t="s">
        <v>173</v>
      </c>
      <c r="E265" s="140" t="s">
        <v>123</v>
      </c>
      <c r="F265" s="326">
        <v>8396686.8000000007</v>
      </c>
      <c r="G265" s="326">
        <v>7820740.7640000014</v>
      </c>
      <c r="H265" s="326">
        <v>7269703.2000000002</v>
      </c>
      <c r="I265" s="326">
        <v>6020610.120000001</v>
      </c>
      <c r="J265" s="326">
        <v>4441507.92</v>
      </c>
      <c r="K265" s="326">
        <v>4277066</v>
      </c>
      <c r="L265" s="332">
        <v>4911105.6000000006</v>
      </c>
      <c r="M265" s="332">
        <v>4681266</v>
      </c>
      <c r="N265" s="326">
        <v>5022756</v>
      </c>
      <c r="O265" s="326">
        <v>4372034</v>
      </c>
    </row>
    <row r="266" spans="1:15" ht="14.5" x14ac:dyDescent="0.35">
      <c r="A266" s="122" t="s">
        <v>188</v>
      </c>
      <c r="B266" s="122" t="s">
        <v>181</v>
      </c>
      <c r="C266" s="122" t="s">
        <v>65</v>
      </c>
      <c r="D266" s="122" t="s">
        <v>173</v>
      </c>
      <c r="E266" s="140" t="s">
        <v>123</v>
      </c>
      <c r="F266" s="326">
        <v>37741186.800000004</v>
      </c>
      <c r="G266" s="326">
        <v>36327996</v>
      </c>
      <c r="H266" s="326">
        <v>35195040</v>
      </c>
      <c r="I266" s="326">
        <v>31749120</v>
      </c>
      <c r="J266" s="326">
        <v>24244920</v>
      </c>
      <c r="K266" s="326">
        <v>27312120</v>
      </c>
      <c r="L266" s="332">
        <v>31059000</v>
      </c>
      <c r="M266" s="332">
        <v>32217840</v>
      </c>
      <c r="N266" s="326">
        <v>34798997</v>
      </c>
      <c r="O266" s="326">
        <v>31587448.999999996</v>
      </c>
    </row>
    <row r="267" spans="1:15" ht="14.5" x14ac:dyDescent="0.35">
      <c r="A267" s="122" t="s">
        <v>189</v>
      </c>
      <c r="B267" s="122" t="s">
        <v>181</v>
      </c>
      <c r="C267" s="122" t="s">
        <v>81</v>
      </c>
      <c r="D267" s="122" t="s">
        <v>173</v>
      </c>
      <c r="E267" s="140" t="s">
        <v>123</v>
      </c>
      <c r="F267" s="327"/>
      <c r="G267" s="327"/>
      <c r="H267" s="327"/>
      <c r="I267" s="327"/>
      <c r="J267" s="327"/>
      <c r="K267" s="327"/>
      <c r="L267" s="327"/>
      <c r="M267" s="326">
        <v>3418731</v>
      </c>
      <c r="N267" s="326">
        <v>3100452</v>
      </c>
      <c r="O267" s="326">
        <v>3172364</v>
      </c>
    </row>
    <row r="268" spans="1:15" ht="14.5" x14ac:dyDescent="0.35">
      <c r="A268" s="122" t="s">
        <v>551</v>
      </c>
      <c r="B268" s="122" t="s">
        <v>181</v>
      </c>
      <c r="C268" s="122" t="s">
        <v>83</v>
      </c>
      <c r="D268" s="122" t="s">
        <v>173</v>
      </c>
      <c r="E268" s="140" t="s">
        <v>123</v>
      </c>
      <c r="F268" s="327"/>
      <c r="G268" s="327"/>
      <c r="H268" s="327"/>
      <c r="I268" s="327"/>
      <c r="J268" s="327"/>
      <c r="K268" s="327"/>
      <c r="L268" s="327"/>
      <c r="M268" s="327"/>
      <c r="N268" s="327"/>
      <c r="O268" s="326">
        <v>1519845</v>
      </c>
    </row>
    <row r="269" spans="1:15" ht="14.5" x14ac:dyDescent="0.35">
      <c r="A269" s="122" t="s">
        <v>190</v>
      </c>
      <c r="B269" s="122" t="s">
        <v>181</v>
      </c>
      <c r="C269" s="122" t="s">
        <v>83</v>
      </c>
      <c r="D269" s="122" t="s">
        <v>173</v>
      </c>
      <c r="E269" s="140" t="s">
        <v>123</v>
      </c>
      <c r="F269" s="326">
        <v>6982571.1600000001</v>
      </c>
      <c r="G269" s="326">
        <v>6959954.5199999996</v>
      </c>
      <c r="H269" s="326">
        <v>5769980.2800000003</v>
      </c>
      <c r="I269" s="326">
        <v>4351894.2</v>
      </c>
      <c r="J269" s="326">
        <v>2719508</v>
      </c>
      <c r="K269" s="326">
        <v>2739584.5199999996</v>
      </c>
      <c r="L269" s="332">
        <v>3370194</v>
      </c>
      <c r="M269" s="332">
        <v>2765148</v>
      </c>
      <c r="N269" s="326">
        <v>2216736</v>
      </c>
      <c r="O269" s="326">
        <v>196594</v>
      </c>
    </row>
    <row r="270" spans="1:15" ht="14.5" x14ac:dyDescent="0.35">
      <c r="A270" s="122" t="s">
        <v>191</v>
      </c>
      <c r="B270" s="122" t="s">
        <v>181</v>
      </c>
      <c r="C270" s="122" t="s">
        <v>83</v>
      </c>
      <c r="D270" s="122" t="s">
        <v>173</v>
      </c>
      <c r="E270" s="140" t="s">
        <v>123</v>
      </c>
      <c r="F270" s="326">
        <v>663094.80000000005</v>
      </c>
      <c r="G270" s="326">
        <v>574144.20000000007</v>
      </c>
      <c r="H270" s="326">
        <v>504669.96</v>
      </c>
      <c r="I270" s="326">
        <v>440165.16000000003</v>
      </c>
      <c r="J270" s="326">
        <v>309656.2</v>
      </c>
      <c r="K270" s="326">
        <v>290521.44</v>
      </c>
      <c r="L270" s="332">
        <v>355179.60000000003</v>
      </c>
      <c r="M270" s="332">
        <v>338488</v>
      </c>
      <c r="N270" s="326">
        <v>309799</v>
      </c>
      <c r="O270" s="326">
        <v>294447</v>
      </c>
    </row>
    <row r="271" spans="1:15" ht="14.5" x14ac:dyDescent="0.35">
      <c r="A271" s="122" t="s">
        <v>192</v>
      </c>
      <c r="B271" s="122" t="s">
        <v>181</v>
      </c>
      <c r="C271" s="122" t="s">
        <v>83</v>
      </c>
      <c r="D271" s="122" t="s">
        <v>173</v>
      </c>
      <c r="E271" s="140" t="s">
        <v>123</v>
      </c>
      <c r="F271" s="326">
        <v>115801</v>
      </c>
      <c r="G271" s="326">
        <v>126612</v>
      </c>
      <c r="H271" s="326">
        <v>64897.200000000004</v>
      </c>
      <c r="I271" s="326">
        <v>112316.40000000001</v>
      </c>
      <c r="J271" s="326">
        <v>82537.2</v>
      </c>
      <c r="K271" s="326">
        <v>63158.400000000001</v>
      </c>
      <c r="L271" s="332">
        <v>82537.2</v>
      </c>
      <c r="M271" s="327"/>
      <c r="N271" s="327"/>
      <c r="O271" s="327"/>
    </row>
    <row r="272" spans="1:15" ht="14.5" x14ac:dyDescent="0.35">
      <c r="A272" s="1"/>
      <c r="F272" s="4"/>
      <c r="G272" s="4"/>
      <c r="H272" s="4"/>
      <c r="I272" s="4"/>
      <c r="J272" s="4"/>
      <c r="K272" s="4"/>
    </row>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sheetData>
  <sheetProtection algorithmName="SHA-512" hashValue="1j28GOtN4YIQ7OQM3BOC+KEHf49QEJi86gWV+ieJSC8STkF3WEQfjYeQg4OZzF91O67Y0POSGrQE5M+R/0+0hA==" saltValue="nbFUAAm2ojvoi4bCoSLMVA==" spinCount="100000" sheet="1" objects="1" scenarios="1"/>
  <pageMargins left="0.7" right="0.7" top="0.75" bottom="0.75" header="0.3" footer="0.3"/>
  <pageSetup scale="1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774CF-63B3-41D8-9973-B22BBCA5A75D}">
  <sheetPr>
    <tabColor rgb="FF8EA9DB"/>
  </sheetPr>
  <dimension ref="A2:O100"/>
  <sheetViews>
    <sheetView zoomScaleNormal="100" workbookViewId="0">
      <selection activeCell="A4" sqref="A4"/>
    </sheetView>
  </sheetViews>
  <sheetFormatPr defaultRowHeight="14.5" x14ac:dyDescent="0.35"/>
  <cols>
    <col min="1" max="1" width="48.7265625" customWidth="1"/>
    <col min="2" max="5" width="17.7265625" customWidth="1"/>
    <col min="6" max="15" width="15.7265625" customWidth="1"/>
    <col min="16" max="16" width="11.81640625" customWidth="1"/>
  </cols>
  <sheetData>
    <row r="2" spans="1:15" x14ac:dyDescent="0.35">
      <c r="B2" s="1" t="s">
        <v>50</v>
      </c>
      <c r="C2" s="6"/>
    </row>
    <row r="3" spans="1:15" ht="17" x14ac:dyDescent="0.4">
      <c r="B3" s="288" t="s">
        <v>3</v>
      </c>
      <c r="C3" s="59" t="str">
        <f>'0. Table of Contents'!B4</f>
        <v>Last updated: 2026-07-06</v>
      </c>
    </row>
    <row r="5" spans="1:15" ht="20.149999999999999" customHeight="1" x14ac:dyDescent="0.35">
      <c r="A5" s="32" t="s">
        <v>344</v>
      </c>
    </row>
    <row r="6" spans="1:15" ht="35.25" customHeight="1" x14ac:dyDescent="0.35">
      <c r="A6" s="113" t="s">
        <v>52</v>
      </c>
      <c r="B6" s="113" t="s">
        <v>53</v>
      </c>
      <c r="C6" s="113" t="s">
        <v>54</v>
      </c>
      <c r="D6" s="113" t="s">
        <v>55</v>
      </c>
      <c r="E6" s="113" t="s">
        <v>56</v>
      </c>
      <c r="F6" s="183">
        <v>2016</v>
      </c>
      <c r="G6" s="183">
        <f>cy</f>
        <v>2017</v>
      </c>
      <c r="H6" s="183">
        <v>2018</v>
      </c>
      <c r="I6" s="183">
        <v>2019</v>
      </c>
      <c r="J6" s="183">
        <v>2020</v>
      </c>
      <c r="K6" s="183">
        <v>2021</v>
      </c>
      <c r="L6" s="183">
        <v>2022</v>
      </c>
      <c r="M6" s="183">
        <v>2023</v>
      </c>
      <c r="N6" s="197">
        <v>2024</v>
      </c>
      <c r="O6" s="197">
        <v>2025</v>
      </c>
    </row>
    <row r="7" spans="1:15" ht="15.5" x14ac:dyDescent="0.35">
      <c r="A7" s="203" t="s">
        <v>339</v>
      </c>
      <c r="B7" s="204"/>
      <c r="C7" s="204"/>
      <c r="D7" s="204"/>
      <c r="E7" s="204"/>
      <c r="F7" s="205">
        <f>F46+F100</f>
        <v>14673504983.694359</v>
      </c>
      <c r="G7" s="205">
        <f t="shared" ref="G7:L7" si="0">G46+G100</f>
        <v>13727705597.264357</v>
      </c>
      <c r="H7" s="205">
        <f t="shared" si="0"/>
        <v>13345365686.633257</v>
      </c>
      <c r="I7" s="205">
        <f t="shared" si="0"/>
        <v>12512751684.975023</v>
      </c>
      <c r="J7" s="205">
        <f t="shared" si="0"/>
        <v>12084898053.684063</v>
      </c>
      <c r="K7" s="205">
        <f t="shared" si="0"/>
        <v>11767499470.837854</v>
      </c>
      <c r="L7" s="205">
        <f t="shared" si="0"/>
        <v>13547789844.346117</v>
      </c>
      <c r="M7" s="342">
        <f>M46+M100</f>
        <v>13632652095</v>
      </c>
      <c r="N7" s="342">
        <f>N46+N100</f>
        <v>12950707950.824352</v>
      </c>
      <c r="O7" s="342">
        <f>O46+O100</f>
        <v>11991148580.040533</v>
      </c>
    </row>
    <row r="8" spans="1:15" x14ac:dyDescent="0.35">
      <c r="A8" s="128" t="s">
        <v>62</v>
      </c>
      <c r="B8" s="129"/>
      <c r="C8" s="129"/>
      <c r="D8" s="129"/>
      <c r="E8" s="129"/>
      <c r="F8" s="125"/>
      <c r="G8" s="125"/>
      <c r="H8" s="125"/>
      <c r="I8" s="125"/>
      <c r="J8" s="125"/>
      <c r="K8" s="125"/>
      <c r="L8" s="270"/>
      <c r="M8" s="270"/>
      <c r="N8" s="270"/>
      <c r="O8" s="126"/>
    </row>
    <row r="9" spans="1:15" x14ac:dyDescent="0.35">
      <c r="A9" s="128" t="s">
        <v>63</v>
      </c>
      <c r="B9" s="129"/>
      <c r="C9" s="129"/>
      <c r="D9" s="129"/>
      <c r="E9" s="129"/>
      <c r="F9" s="138"/>
      <c r="G9" s="138"/>
      <c r="H9" s="138"/>
      <c r="I9" s="138"/>
      <c r="J9" s="138"/>
      <c r="K9" s="138"/>
      <c r="L9" s="138"/>
      <c r="M9" s="138"/>
      <c r="N9" s="427"/>
      <c r="O9" s="139"/>
    </row>
    <row r="10" spans="1:15" x14ac:dyDescent="0.35">
      <c r="A10" s="137" t="s">
        <v>64</v>
      </c>
      <c r="B10" s="122" t="s">
        <v>63</v>
      </c>
      <c r="C10" s="122" t="s">
        <v>65</v>
      </c>
      <c r="D10" s="122" t="s">
        <v>63</v>
      </c>
      <c r="E10" s="140" t="s">
        <v>66</v>
      </c>
      <c r="F10" s="343">
        <v>22976063</v>
      </c>
      <c r="G10" s="344">
        <v>22791701</v>
      </c>
      <c r="H10" s="344">
        <v>18028011</v>
      </c>
      <c r="I10" s="343">
        <v>19648800.416000001</v>
      </c>
      <c r="J10" s="326">
        <v>19057268</v>
      </c>
      <c r="K10" s="345">
        <v>19564841</v>
      </c>
      <c r="L10" s="326">
        <v>22634725.612</v>
      </c>
      <c r="M10" s="326">
        <v>19577867</v>
      </c>
      <c r="N10" s="326">
        <v>17360973.750000004</v>
      </c>
      <c r="O10" s="326">
        <v>17295002</v>
      </c>
    </row>
    <row r="11" spans="1:15" x14ac:dyDescent="0.35">
      <c r="A11" s="122" t="s">
        <v>68</v>
      </c>
      <c r="B11" s="122" t="s">
        <v>63</v>
      </c>
      <c r="C11" s="122" t="s">
        <v>65</v>
      </c>
      <c r="D11" s="122" t="s">
        <v>63</v>
      </c>
      <c r="E11" s="140" t="s">
        <v>66</v>
      </c>
      <c r="F11" s="346"/>
      <c r="G11" s="346"/>
      <c r="H11" s="346"/>
      <c r="I11" s="346"/>
      <c r="J11" s="326">
        <v>118326540</v>
      </c>
      <c r="K11" s="345">
        <v>113266260</v>
      </c>
      <c r="L11" s="326">
        <v>132217060</v>
      </c>
      <c r="M11" s="326">
        <v>126742800</v>
      </c>
      <c r="N11" s="326">
        <v>118432480</v>
      </c>
      <c r="O11" s="326">
        <v>108833107</v>
      </c>
    </row>
    <row r="12" spans="1:15" x14ac:dyDescent="0.35">
      <c r="A12" s="122" t="s">
        <v>70</v>
      </c>
      <c r="B12" s="122" t="s">
        <v>63</v>
      </c>
      <c r="C12" s="122" t="s">
        <v>65</v>
      </c>
      <c r="D12" s="122" t="s">
        <v>63</v>
      </c>
      <c r="E12" s="140" t="s">
        <v>66</v>
      </c>
      <c r="F12" s="343">
        <v>1659924</v>
      </c>
      <c r="G12" s="344">
        <v>1650650</v>
      </c>
      <c r="H12" s="344">
        <v>1653680</v>
      </c>
      <c r="I12" s="343">
        <v>1653680</v>
      </c>
      <c r="J12" s="326">
        <v>527570</v>
      </c>
      <c r="K12" s="345">
        <v>2130828</v>
      </c>
      <c r="L12" s="326">
        <v>2233464</v>
      </c>
      <c r="M12" s="326">
        <v>2400072</v>
      </c>
      <c r="N12" s="326">
        <v>1205960</v>
      </c>
      <c r="O12" s="326">
        <v>1902519</v>
      </c>
    </row>
    <row r="13" spans="1:15" x14ac:dyDescent="0.35">
      <c r="A13" s="122" t="s">
        <v>71</v>
      </c>
      <c r="B13" s="122" t="s">
        <v>63</v>
      </c>
      <c r="C13" s="122" t="s">
        <v>65</v>
      </c>
      <c r="D13" s="122" t="s">
        <v>63</v>
      </c>
      <c r="E13" s="140" t="s">
        <v>66</v>
      </c>
      <c r="F13" s="346"/>
      <c r="G13" s="346"/>
      <c r="H13" s="346"/>
      <c r="I13" s="346"/>
      <c r="J13" s="346"/>
      <c r="K13" s="346"/>
      <c r="L13" s="326">
        <v>171121333.10000002</v>
      </c>
      <c r="M13" s="326">
        <v>220113973</v>
      </c>
      <c r="N13" s="326">
        <v>196595885.528</v>
      </c>
      <c r="O13" s="326">
        <v>193583649</v>
      </c>
    </row>
    <row r="14" spans="1:15" x14ac:dyDescent="0.35">
      <c r="A14" s="122" t="s">
        <v>73</v>
      </c>
      <c r="B14" s="122" t="s">
        <v>63</v>
      </c>
      <c r="C14" s="122" t="s">
        <v>65</v>
      </c>
      <c r="D14" s="122" t="s">
        <v>63</v>
      </c>
      <c r="E14" s="140" t="s">
        <v>66</v>
      </c>
      <c r="F14" s="343">
        <v>35944397</v>
      </c>
      <c r="G14" s="344">
        <v>37253458</v>
      </c>
      <c r="H14" s="344">
        <v>38393722</v>
      </c>
      <c r="I14" s="343">
        <v>36593569</v>
      </c>
      <c r="J14" s="326">
        <v>33938334</v>
      </c>
      <c r="K14" s="345">
        <v>34817662</v>
      </c>
      <c r="L14" s="326">
        <v>36560681</v>
      </c>
      <c r="M14" s="326">
        <v>32513999</v>
      </c>
      <c r="N14" s="326">
        <v>33501010</v>
      </c>
      <c r="O14" s="326">
        <v>35271733</v>
      </c>
    </row>
    <row r="15" spans="1:15" x14ac:dyDescent="0.35">
      <c r="A15" s="122" t="s">
        <v>74</v>
      </c>
      <c r="B15" s="122" t="s">
        <v>63</v>
      </c>
      <c r="C15" s="122" t="s">
        <v>65</v>
      </c>
      <c r="D15" s="122" t="s">
        <v>63</v>
      </c>
      <c r="E15" s="140" t="s">
        <v>66</v>
      </c>
      <c r="F15" s="343">
        <v>568635106.79999995</v>
      </c>
      <c r="G15" s="344">
        <v>533152031</v>
      </c>
      <c r="H15" s="344">
        <v>480252923</v>
      </c>
      <c r="I15" s="343">
        <v>454562379.37607598</v>
      </c>
      <c r="J15" s="326">
        <v>409688726.19999999</v>
      </c>
      <c r="K15" s="345">
        <v>330483917</v>
      </c>
      <c r="L15" s="346"/>
      <c r="M15" s="346"/>
      <c r="N15" s="327"/>
      <c r="O15" s="327"/>
    </row>
    <row r="16" spans="1:15" x14ac:dyDescent="0.35">
      <c r="A16" s="122" t="s">
        <v>76</v>
      </c>
      <c r="B16" s="122" t="s">
        <v>63</v>
      </c>
      <c r="C16" s="122" t="s">
        <v>65</v>
      </c>
      <c r="D16" s="122" t="s">
        <v>63</v>
      </c>
      <c r="E16" s="140" t="s">
        <v>66</v>
      </c>
      <c r="F16" s="343">
        <v>48269198</v>
      </c>
      <c r="G16" s="344">
        <v>44417509</v>
      </c>
      <c r="H16" s="344">
        <v>42571218</v>
      </c>
      <c r="I16" s="343">
        <v>41823096.799999997</v>
      </c>
      <c r="J16" s="326">
        <v>41659049</v>
      </c>
      <c r="K16" s="345">
        <v>41583225</v>
      </c>
      <c r="L16" s="326">
        <v>42297216</v>
      </c>
      <c r="M16" s="326">
        <v>39348610</v>
      </c>
      <c r="N16" s="326">
        <v>41792879</v>
      </c>
      <c r="O16" s="326">
        <v>39958774</v>
      </c>
    </row>
    <row r="17" spans="1:15" x14ac:dyDescent="0.35">
      <c r="A17" s="122" t="s">
        <v>77</v>
      </c>
      <c r="B17" s="122" t="s">
        <v>63</v>
      </c>
      <c r="C17" s="122" t="s">
        <v>65</v>
      </c>
      <c r="D17" s="122" t="s">
        <v>63</v>
      </c>
      <c r="E17" s="140" t="s">
        <v>66</v>
      </c>
      <c r="F17" s="343">
        <v>459744948</v>
      </c>
      <c r="G17" s="344">
        <v>390104716</v>
      </c>
      <c r="H17" s="344">
        <v>430151896</v>
      </c>
      <c r="I17" s="343">
        <v>418844520.55837905</v>
      </c>
      <c r="J17" s="326">
        <v>407206254</v>
      </c>
      <c r="K17" s="345">
        <v>379128560</v>
      </c>
      <c r="L17" s="326">
        <v>484289162.69999999</v>
      </c>
      <c r="M17" s="326">
        <v>478990106</v>
      </c>
      <c r="N17" s="326">
        <v>516352501</v>
      </c>
      <c r="O17" s="326">
        <v>360301450</v>
      </c>
    </row>
    <row r="18" spans="1:15" x14ac:dyDescent="0.35">
      <c r="A18" s="122" t="s">
        <v>78</v>
      </c>
      <c r="B18" s="122" t="s">
        <v>63</v>
      </c>
      <c r="C18" s="122" t="s">
        <v>65</v>
      </c>
      <c r="D18" s="122" t="s">
        <v>63</v>
      </c>
      <c r="E18" s="140" t="s">
        <v>66</v>
      </c>
      <c r="F18" s="343">
        <v>149328957</v>
      </c>
      <c r="G18" s="344">
        <v>143839895</v>
      </c>
      <c r="H18" s="344">
        <v>141589598.40000001</v>
      </c>
      <c r="I18" s="343">
        <v>73349353</v>
      </c>
      <c r="J18" s="346"/>
      <c r="K18" s="346"/>
      <c r="L18" s="346"/>
      <c r="M18" s="346"/>
      <c r="N18" s="327"/>
      <c r="O18" s="327"/>
    </row>
    <row r="19" spans="1:15" x14ac:dyDescent="0.35">
      <c r="A19" s="122" t="s">
        <v>80</v>
      </c>
      <c r="B19" s="122" t="s">
        <v>63</v>
      </c>
      <c r="C19" s="122" t="s">
        <v>81</v>
      </c>
      <c r="D19" s="122" t="s">
        <v>63</v>
      </c>
      <c r="E19" s="140" t="s">
        <v>66</v>
      </c>
      <c r="F19" s="343">
        <v>66395969.060000002</v>
      </c>
      <c r="G19" s="344">
        <v>66652711.192854047</v>
      </c>
      <c r="H19" s="344">
        <v>76974092</v>
      </c>
      <c r="I19" s="343">
        <v>73128696.004946157</v>
      </c>
      <c r="J19" s="326">
        <v>64661763.885262087</v>
      </c>
      <c r="K19" s="345">
        <v>60604377.277644157</v>
      </c>
      <c r="L19" s="326">
        <v>106569007.42981833</v>
      </c>
      <c r="M19" s="326">
        <v>106263407</v>
      </c>
      <c r="N19" s="326">
        <v>40004432.72647921</v>
      </c>
      <c r="O19" s="326">
        <v>40401391.06291873</v>
      </c>
    </row>
    <row r="20" spans="1:15" x14ac:dyDescent="0.35">
      <c r="A20" s="122" t="s">
        <v>82</v>
      </c>
      <c r="B20" s="122" t="s">
        <v>63</v>
      </c>
      <c r="C20" s="122" t="s">
        <v>83</v>
      </c>
      <c r="D20" s="122" t="s">
        <v>63</v>
      </c>
      <c r="E20" s="140" t="s">
        <v>66</v>
      </c>
      <c r="F20" s="343">
        <v>7955547.7999999998</v>
      </c>
      <c r="G20" s="344">
        <v>7938918</v>
      </c>
      <c r="H20" s="344">
        <v>9993553</v>
      </c>
      <c r="I20" s="343">
        <v>7406154.120000001</v>
      </c>
      <c r="J20" s="326">
        <v>7406154.120000001</v>
      </c>
      <c r="K20" s="345">
        <v>8749582.5854024887</v>
      </c>
      <c r="L20" s="326">
        <v>8868892.2839160003</v>
      </c>
      <c r="M20" s="326">
        <v>7073707</v>
      </c>
      <c r="N20" s="326">
        <v>5909742</v>
      </c>
      <c r="O20" s="326">
        <v>6197891</v>
      </c>
    </row>
    <row r="21" spans="1:15" x14ac:dyDescent="0.35">
      <c r="A21" s="226" t="s">
        <v>84</v>
      </c>
      <c r="B21" s="226" t="s">
        <v>63</v>
      </c>
      <c r="C21" s="226" t="s">
        <v>83</v>
      </c>
      <c r="D21" s="226" t="s">
        <v>63</v>
      </c>
      <c r="E21" s="228" t="s">
        <v>66</v>
      </c>
      <c r="F21" s="343">
        <v>1481022.4</v>
      </c>
      <c r="G21" s="344">
        <v>1478145</v>
      </c>
      <c r="H21" s="346"/>
      <c r="I21" s="346"/>
      <c r="J21" s="346"/>
      <c r="K21" s="346"/>
      <c r="L21" s="346"/>
      <c r="M21" s="346"/>
      <c r="N21" s="327"/>
      <c r="O21" s="327"/>
    </row>
    <row r="22" spans="1:15" x14ac:dyDescent="0.35">
      <c r="A22" s="229" t="s">
        <v>345</v>
      </c>
      <c r="B22" s="141"/>
      <c r="C22" s="141"/>
      <c r="D22" s="141"/>
      <c r="E22" s="141"/>
      <c r="F22" s="347">
        <f>SUM(F10:F21)</f>
        <v>1362391133.0599999</v>
      </c>
      <c r="G22" s="347">
        <f t="shared" ref="G22:K22" si="1">SUM(G10:G21)</f>
        <v>1249279734.1928539</v>
      </c>
      <c r="H22" s="347">
        <f t="shared" si="1"/>
        <v>1239608693.4000001</v>
      </c>
      <c r="I22" s="347">
        <f t="shared" si="1"/>
        <v>1127010249.2754011</v>
      </c>
      <c r="J22" s="347">
        <f t="shared" si="1"/>
        <v>1102471659.2052619</v>
      </c>
      <c r="K22" s="347">
        <f t="shared" si="1"/>
        <v>990329252.86304665</v>
      </c>
      <c r="L22" s="347">
        <f>SUM(L10:L21)</f>
        <v>1006791542.1257343</v>
      </c>
      <c r="M22" s="347">
        <f>SUM(M10:M21)</f>
        <v>1033024541</v>
      </c>
      <c r="N22" s="347">
        <f>SUM(N10:N21)</f>
        <v>971155864.00447917</v>
      </c>
      <c r="O22" s="347">
        <f>SUM(O10:O21)</f>
        <v>803745516.06291878</v>
      </c>
    </row>
    <row r="23" spans="1:15" x14ac:dyDescent="0.35">
      <c r="A23" s="124" t="s">
        <v>86</v>
      </c>
      <c r="B23" s="66"/>
      <c r="C23" s="66"/>
      <c r="D23" s="66"/>
      <c r="E23" s="66"/>
      <c r="F23" s="69"/>
      <c r="G23" s="69"/>
      <c r="H23" s="69"/>
      <c r="I23" s="69"/>
      <c r="J23" s="134"/>
      <c r="K23" s="135"/>
      <c r="L23" s="134"/>
      <c r="M23" s="135"/>
      <c r="N23" s="428"/>
      <c r="O23" s="136"/>
    </row>
    <row r="24" spans="1:15" x14ac:dyDescent="0.35">
      <c r="A24" s="122" t="s">
        <v>87</v>
      </c>
      <c r="B24" s="122" t="s">
        <v>86</v>
      </c>
      <c r="C24" s="122" t="s">
        <v>65</v>
      </c>
      <c r="D24" s="122" t="s">
        <v>86</v>
      </c>
      <c r="E24" s="140" t="s">
        <v>66</v>
      </c>
      <c r="F24" s="343">
        <v>995715546.63007498</v>
      </c>
      <c r="G24" s="344">
        <v>963058170</v>
      </c>
      <c r="H24" s="344">
        <v>950976990</v>
      </c>
      <c r="I24" s="343">
        <v>905764410.52259994</v>
      </c>
      <c r="J24" s="326">
        <v>911015620.04999995</v>
      </c>
      <c r="K24" s="345">
        <v>926642243</v>
      </c>
      <c r="L24" s="326">
        <v>945901175.70124745</v>
      </c>
      <c r="M24" s="326">
        <v>897648682</v>
      </c>
      <c r="N24" s="326">
        <v>857066505.29999995</v>
      </c>
      <c r="O24" s="326">
        <v>813164892</v>
      </c>
    </row>
    <row r="25" spans="1:15" x14ac:dyDescent="0.35">
      <c r="A25" s="122" t="s">
        <v>88</v>
      </c>
      <c r="B25" s="122" t="s">
        <v>86</v>
      </c>
      <c r="C25" s="122" t="s">
        <v>65</v>
      </c>
      <c r="D25" s="122" t="s">
        <v>86</v>
      </c>
      <c r="E25" s="140" t="s">
        <v>66</v>
      </c>
      <c r="F25" s="343">
        <v>3909530.39</v>
      </c>
      <c r="G25" s="344">
        <v>7790333</v>
      </c>
      <c r="H25" s="344">
        <v>4674200</v>
      </c>
      <c r="I25" s="346"/>
      <c r="J25" s="346"/>
      <c r="K25" s="346"/>
      <c r="L25" s="346"/>
      <c r="M25" s="346"/>
      <c r="N25" s="327"/>
      <c r="O25" s="327"/>
    </row>
    <row r="26" spans="1:15" x14ac:dyDescent="0.35">
      <c r="A26" s="122" t="s">
        <v>90</v>
      </c>
      <c r="B26" s="122" t="s">
        <v>86</v>
      </c>
      <c r="C26" s="122" t="s">
        <v>65</v>
      </c>
      <c r="D26" s="122" t="s">
        <v>86</v>
      </c>
      <c r="E26" s="140" t="s">
        <v>66</v>
      </c>
      <c r="F26" s="343">
        <v>571463578.98371291</v>
      </c>
      <c r="G26" s="346"/>
      <c r="H26" s="346"/>
      <c r="I26" s="346"/>
      <c r="J26" s="346"/>
      <c r="K26" s="346"/>
      <c r="L26" s="346"/>
      <c r="M26" s="346"/>
      <c r="N26" s="327"/>
      <c r="O26" s="327"/>
    </row>
    <row r="27" spans="1:15" x14ac:dyDescent="0.35">
      <c r="A27" s="122" t="s">
        <v>92</v>
      </c>
      <c r="B27" s="122" t="s">
        <v>86</v>
      </c>
      <c r="C27" s="122" t="s">
        <v>65</v>
      </c>
      <c r="D27" s="122" t="s">
        <v>86</v>
      </c>
      <c r="E27" s="140" t="s">
        <v>66</v>
      </c>
      <c r="F27" s="343">
        <v>829533140.40397489</v>
      </c>
      <c r="G27" s="344">
        <v>801239547</v>
      </c>
      <c r="H27" s="344">
        <v>747641079.1849879</v>
      </c>
      <c r="I27" s="343">
        <v>727957820.40652394</v>
      </c>
      <c r="J27" s="326">
        <v>732690208.79999995</v>
      </c>
      <c r="K27" s="345">
        <v>741806829</v>
      </c>
      <c r="L27" s="326">
        <v>738575736.0999999</v>
      </c>
      <c r="M27" s="326">
        <v>802987806</v>
      </c>
      <c r="N27" s="326">
        <v>689374745</v>
      </c>
      <c r="O27" s="326">
        <v>792018492</v>
      </c>
    </row>
    <row r="28" spans="1:15" x14ac:dyDescent="0.35">
      <c r="A28" s="122" t="s">
        <v>93</v>
      </c>
      <c r="B28" s="122" t="s">
        <v>86</v>
      </c>
      <c r="C28" s="122" t="s">
        <v>65</v>
      </c>
      <c r="D28" s="122" t="s">
        <v>86</v>
      </c>
      <c r="E28" s="140" t="s">
        <v>66</v>
      </c>
      <c r="F28" s="343">
        <v>1840777870.216331</v>
      </c>
      <c r="G28" s="344">
        <v>1545463811</v>
      </c>
      <c r="H28" s="344">
        <v>1158012988.2</v>
      </c>
      <c r="I28" s="343">
        <v>1089772768.5999999</v>
      </c>
      <c r="J28" s="326">
        <v>1151543417.5</v>
      </c>
      <c r="K28" s="345">
        <v>1138512223</v>
      </c>
      <c r="L28" s="326">
        <v>1778006579.6800001</v>
      </c>
      <c r="M28" s="326">
        <v>1960932821</v>
      </c>
      <c r="N28" s="326">
        <v>2334505044.6255083</v>
      </c>
      <c r="O28" s="326">
        <v>2045490069.1272187</v>
      </c>
    </row>
    <row r="29" spans="1:15" x14ac:dyDescent="0.35">
      <c r="A29" s="122" t="s">
        <v>94</v>
      </c>
      <c r="B29" s="122" t="s">
        <v>86</v>
      </c>
      <c r="C29" s="122" t="s">
        <v>65</v>
      </c>
      <c r="D29" s="122" t="s">
        <v>86</v>
      </c>
      <c r="E29" s="140" t="s">
        <v>66</v>
      </c>
      <c r="F29" s="343">
        <v>678744160.44854999</v>
      </c>
      <c r="G29" s="344">
        <v>633939421</v>
      </c>
      <c r="H29" s="344">
        <v>676147490.56017113</v>
      </c>
      <c r="I29" s="343">
        <v>563102731.09760571</v>
      </c>
      <c r="J29" s="326">
        <v>312477056.97759998</v>
      </c>
      <c r="K29" s="346"/>
      <c r="L29" s="346"/>
      <c r="M29" s="346"/>
      <c r="N29" s="327"/>
      <c r="O29" s="327"/>
    </row>
    <row r="30" spans="1:15" x14ac:dyDescent="0.35">
      <c r="A30" s="122" t="s">
        <v>96</v>
      </c>
      <c r="B30" s="122" t="s">
        <v>86</v>
      </c>
      <c r="C30" s="122" t="s">
        <v>65</v>
      </c>
      <c r="D30" s="122" t="s">
        <v>86</v>
      </c>
      <c r="E30" s="140" t="s">
        <v>66</v>
      </c>
      <c r="F30" s="343">
        <v>9207710.8235999998</v>
      </c>
      <c r="G30" s="344">
        <v>12074956</v>
      </c>
      <c r="H30" s="344">
        <v>26199294</v>
      </c>
      <c r="I30" s="343">
        <v>37440256.350000001</v>
      </c>
      <c r="J30" s="326">
        <v>41858145.950000003</v>
      </c>
      <c r="K30" s="345">
        <v>43511755</v>
      </c>
      <c r="L30" s="326">
        <v>45166802.155797102</v>
      </c>
      <c r="M30" s="326">
        <v>42674164</v>
      </c>
      <c r="N30" s="326">
        <v>42254882.092</v>
      </c>
      <c r="O30" s="326">
        <v>12284407</v>
      </c>
    </row>
    <row r="31" spans="1:15" x14ac:dyDescent="0.35">
      <c r="A31" s="122" t="s">
        <v>97</v>
      </c>
      <c r="B31" s="122" t="s">
        <v>86</v>
      </c>
      <c r="C31" s="122" t="s">
        <v>65</v>
      </c>
      <c r="D31" s="122" t="s">
        <v>86</v>
      </c>
      <c r="E31" s="140" t="s">
        <v>66</v>
      </c>
      <c r="F31" s="343">
        <v>71405950.752000004</v>
      </c>
      <c r="G31" s="344">
        <v>80352462</v>
      </c>
      <c r="H31" s="344">
        <v>78585320</v>
      </c>
      <c r="I31" s="343">
        <v>74264925.199999988</v>
      </c>
      <c r="J31" s="326">
        <v>68052030</v>
      </c>
      <c r="K31" s="345">
        <v>73213985</v>
      </c>
      <c r="L31" s="326">
        <v>73362807.710000008</v>
      </c>
      <c r="M31" s="326">
        <v>63986548</v>
      </c>
      <c r="N31" s="326">
        <v>55043855</v>
      </c>
      <c r="O31" s="326">
        <v>17160160</v>
      </c>
    </row>
    <row r="32" spans="1:15" x14ac:dyDescent="0.35">
      <c r="A32" s="122" t="s">
        <v>99</v>
      </c>
      <c r="B32" s="122" t="s">
        <v>86</v>
      </c>
      <c r="C32" s="122" t="s">
        <v>65</v>
      </c>
      <c r="D32" s="122" t="s">
        <v>86</v>
      </c>
      <c r="E32" s="140" t="s">
        <v>66</v>
      </c>
      <c r="F32" s="343">
        <v>1013071597.2657118</v>
      </c>
      <c r="G32" s="344">
        <v>1016054745</v>
      </c>
      <c r="H32" s="344">
        <v>1013471461</v>
      </c>
      <c r="I32" s="343">
        <v>903934173.31041527</v>
      </c>
      <c r="J32" s="326">
        <v>851991112.20000005</v>
      </c>
      <c r="K32" s="345">
        <v>847757368</v>
      </c>
      <c r="L32" s="326">
        <v>900757408</v>
      </c>
      <c r="M32" s="326">
        <v>804722796</v>
      </c>
      <c r="N32" s="326">
        <v>818828860</v>
      </c>
      <c r="O32" s="326">
        <v>807986962</v>
      </c>
    </row>
    <row r="33" spans="1:15" x14ac:dyDescent="0.35">
      <c r="A33" s="122" t="s">
        <v>100</v>
      </c>
      <c r="B33" s="122" t="s">
        <v>86</v>
      </c>
      <c r="C33" s="122" t="s">
        <v>65</v>
      </c>
      <c r="D33" s="122" t="s">
        <v>86</v>
      </c>
      <c r="E33" s="140" t="s">
        <v>66</v>
      </c>
      <c r="F33" s="343">
        <v>641351081.15498006</v>
      </c>
      <c r="G33" s="344">
        <v>766337853</v>
      </c>
      <c r="H33" s="344">
        <v>772240378.13217723</v>
      </c>
      <c r="I33" s="343">
        <v>765257185.16000009</v>
      </c>
      <c r="J33" s="326">
        <v>733040356.25</v>
      </c>
      <c r="K33" s="345">
        <v>770205080</v>
      </c>
      <c r="L33" s="326">
        <v>777044039.8944509</v>
      </c>
      <c r="M33" s="326">
        <v>795921756</v>
      </c>
      <c r="N33" s="326">
        <v>784127970</v>
      </c>
      <c r="O33" s="326">
        <v>786299272</v>
      </c>
    </row>
    <row r="34" spans="1:15" x14ac:dyDescent="0.35">
      <c r="A34" s="122" t="s">
        <v>101</v>
      </c>
      <c r="B34" s="122" t="s">
        <v>86</v>
      </c>
      <c r="C34" s="122" t="s">
        <v>65</v>
      </c>
      <c r="D34" s="122" t="s">
        <v>86</v>
      </c>
      <c r="E34" s="140" t="s">
        <v>66</v>
      </c>
      <c r="F34" s="343">
        <v>1133811499.547277</v>
      </c>
      <c r="G34" s="344">
        <v>1041267671</v>
      </c>
      <c r="H34" s="344">
        <v>965107699</v>
      </c>
      <c r="I34" s="343">
        <v>996682924.48434544</v>
      </c>
      <c r="J34" s="326">
        <v>963728091.0999999</v>
      </c>
      <c r="K34" s="345">
        <v>937300906</v>
      </c>
      <c r="L34" s="326">
        <v>883125201</v>
      </c>
      <c r="M34" s="326">
        <v>912998790</v>
      </c>
      <c r="N34" s="326">
        <v>912304580</v>
      </c>
      <c r="O34" s="326">
        <v>897743784</v>
      </c>
    </row>
    <row r="35" spans="1:15" x14ac:dyDescent="0.35">
      <c r="A35" s="122" t="s">
        <v>102</v>
      </c>
      <c r="B35" s="122" t="s">
        <v>86</v>
      </c>
      <c r="C35" s="122" t="s">
        <v>103</v>
      </c>
      <c r="D35" s="122" t="s">
        <v>86</v>
      </c>
      <c r="E35" s="140" t="s">
        <v>66</v>
      </c>
      <c r="F35" s="343">
        <v>38503124.240000002</v>
      </c>
      <c r="G35" s="344">
        <v>42069814</v>
      </c>
      <c r="H35" s="344">
        <v>42106114</v>
      </c>
      <c r="I35" s="343">
        <v>44981001.600000001</v>
      </c>
      <c r="J35" s="326">
        <v>44049852.811999999</v>
      </c>
      <c r="K35" s="345">
        <v>43416603</v>
      </c>
      <c r="L35" s="326">
        <v>42088083</v>
      </c>
      <c r="M35" s="326">
        <v>40229108</v>
      </c>
      <c r="N35" s="326">
        <v>36583055.223099999</v>
      </c>
      <c r="O35" s="326">
        <v>41546609.122600004</v>
      </c>
    </row>
    <row r="36" spans="1:15" x14ac:dyDescent="0.35">
      <c r="A36" s="122" t="s">
        <v>104</v>
      </c>
      <c r="B36" s="122" t="s">
        <v>86</v>
      </c>
      <c r="C36" s="122" t="s">
        <v>105</v>
      </c>
      <c r="D36" s="122" t="s">
        <v>86</v>
      </c>
      <c r="E36" s="140" t="s">
        <v>66</v>
      </c>
      <c r="F36" s="343">
        <v>571644429.45337367</v>
      </c>
      <c r="G36" s="344">
        <v>566673302</v>
      </c>
      <c r="H36" s="344">
        <v>543020124</v>
      </c>
      <c r="I36" s="343">
        <v>590870191.47373462</v>
      </c>
      <c r="J36" s="326">
        <v>615289160.34038687</v>
      </c>
      <c r="K36" s="345">
        <v>616408369.08079052</v>
      </c>
      <c r="L36" s="326">
        <v>627081386</v>
      </c>
      <c r="M36" s="326">
        <v>667476908</v>
      </c>
      <c r="N36" s="326">
        <v>416499017.63457823</v>
      </c>
      <c r="O36" s="326">
        <v>414565438.00820678</v>
      </c>
    </row>
    <row r="37" spans="1:15" x14ac:dyDescent="0.35">
      <c r="A37" s="122" t="s">
        <v>106</v>
      </c>
      <c r="B37" s="122" t="s">
        <v>86</v>
      </c>
      <c r="C37" s="122" t="s">
        <v>81</v>
      </c>
      <c r="D37" s="122" t="s">
        <v>86</v>
      </c>
      <c r="E37" s="140" t="s">
        <v>66</v>
      </c>
      <c r="F37" s="327"/>
      <c r="G37" s="327"/>
      <c r="H37" s="327"/>
      <c r="I37" s="327"/>
      <c r="J37" s="327"/>
      <c r="K37" s="327"/>
      <c r="L37" s="327"/>
      <c r="M37" s="326">
        <v>9991008</v>
      </c>
      <c r="N37" s="326">
        <v>14176724.260000002</v>
      </c>
      <c r="O37" s="326">
        <v>14699060.953600001</v>
      </c>
    </row>
    <row r="38" spans="1:15" x14ac:dyDescent="0.35">
      <c r="A38" s="122" t="s">
        <v>108</v>
      </c>
      <c r="B38" s="122" t="s">
        <v>86</v>
      </c>
      <c r="C38" s="122" t="s">
        <v>109</v>
      </c>
      <c r="D38" s="122" t="s">
        <v>86</v>
      </c>
      <c r="E38" s="140" t="s">
        <v>66</v>
      </c>
      <c r="F38" s="343">
        <v>1493882621.0240002</v>
      </c>
      <c r="G38" s="344">
        <v>1512347336</v>
      </c>
      <c r="H38" s="344">
        <v>1404028793.2</v>
      </c>
      <c r="I38" s="343">
        <v>1132540200.2333333</v>
      </c>
      <c r="J38" s="326">
        <v>1354256477.1500001</v>
      </c>
      <c r="K38" s="345">
        <v>1350780939</v>
      </c>
      <c r="L38" s="326">
        <v>1380130914.5999999</v>
      </c>
      <c r="M38" s="326">
        <v>1382743092</v>
      </c>
      <c r="N38" s="326">
        <v>1032873337.1946001</v>
      </c>
      <c r="O38" s="326">
        <v>891769274.30260003</v>
      </c>
    </row>
    <row r="39" spans="1:15" x14ac:dyDescent="0.35">
      <c r="A39" s="122" t="s">
        <v>110</v>
      </c>
      <c r="B39" s="122" t="s">
        <v>86</v>
      </c>
      <c r="C39" s="122" t="s">
        <v>111</v>
      </c>
      <c r="D39" s="122" t="s">
        <v>86</v>
      </c>
      <c r="E39" s="140" t="s">
        <v>66</v>
      </c>
      <c r="F39" s="343">
        <v>18586423.014399998</v>
      </c>
      <c r="G39" s="344">
        <v>17388089</v>
      </c>
      <c r="H39" s="344">
        <v>21124753</v>
      </c>
      <c r="I39" s="343">
        <v>20413578</v>
      </c>
      <c r="J39" s="326">
        <v>18608088.489600003</v>
      </c>
      <c r="K39" s="345">
        <v>19755672</v>
      </c>
      <c r="L39" s="326">
        <v>21548903.123</v>
      </c>
      <c r="M39" s="326">
        <v>18807125</v>
      </c>
      <c r="N39" s="326">
        <v>18715157.299999997</v>
      </c>
      <c r="O39" s="326">
        <v>20023884</v>
      </c>
    </row>
    <row r="40" spans="1:15" x14ac:dyDescent="0.35">
      <c r="A40" s="122" t="s">
        <v>112</v>
      </c>
      <c r="B40" s="122" t="s">
        <v>86</v>
      </c>
      <c r="C40" s="122" t="s">
        <v>113</v>
      </c>
      <c r="D40" s="122" t="s">
        <v>86</v>
      </c>
      <c r="E40" s="140" t="s">
        <v>66</v>
      </c>
      <c r="F40" s="343">
        <v>1156810463.074656</v>
      </c>
      <c r="G40" s="344">
        <v>1254381552</v>
      </c>
      <c r="H40" s="344">
        <v>1314592621</v>
      </c>
      <c r="I40" s="343">
        <v>1315026567</v>
      </c>
      <c r="J40" s="326">
        <v>1182363882</v>
      </c>
      <c r="K40" s="345">
        <v>1294300920</v>
      </c>
      <c r="L40" s="326">
        <v>2181209153</v>
      </c>
      <c r="M40" s="326">
        <v>2024773569</v>
      </c>
      <c r="N40" s="326">
        <v>1860535639.4910595</v>
      </c>
      <c r="O40" s="326">
        <v>1706997079.5684583</v>
      </c>
    </row>
    <row r="41" spans="1:15" x14ac:dyDescent="0.35">
      <c r="A41" s="123" t="s">
        <v>114</v>
      </c>
      <c r="B41" s="122" t="s">
        <v>86</v>
      </c>
      <c r="C41" s="122" t="s">
        <v>83</v>
      </c>
      <c r="D41" s="122" t="s">
        <v>86</v>
      </c>
      <c r="E41" s="122" t="s">
        <v>66</v>
      </c>
      <c r="F41" s="350"/>
      <c r="G41" s="350"/>
      <c r="H41" s="350"/>
      <c r="I41" s="350"/>
      <c r="J41" s="327"/>
      <c r="K41" s="337"/>
      <c r="L41" s="327"/>
      <c r="M41" s="327"/>
      <c r="N41" s="326">
        <v>74632026</v>
      </c>
      <c r="O41" s="326">
        <v>81270900</v>
      </c>
    </row>
    <row r="42" spans="1:15" x14ac:dyDescent="0.35">
      <c r="A42" s="123" t="s">
        <v>116</v>
      </c>
      <c r="B42" s="122" t="s">
        <v>86</v>
      </c>
      <c r="C42" s="122" t="s">
        <v>117</v>
      </c>
      <c r="D42" s="122" t="s">
        <v>86</v>
      </c>
      <c r="E42" s="140" t="s">
        <v>66</v>
      </c>
      <c r="F42" s="346"/>
      <c r="G42" s="346"/>
      <c r="H42" s="346"/>
      <c r="I42" s="346"/>
      <c r="J42" s="346"/>
      <c r="K42" s="346"/>
      <c r="L42" s="326"/>
      <c r="M42" s="326">
        <v>70522190</v>
      </c>
      <c r="N42" s="326">
        <v>55873363.680000007</v>
      </c>
      <c r="O42" s="326">
        <v>45801199.440000005</v>
      </c>
    </row>
    <row r="43" spans="1:15" x14ac:dyDescent="0.35">
      <c r="A43" s="123" t="s">
        <v>119</v>
      </c>
      <c r="B43" s="122" t="s">
        <v>86</v>
      </c>
      <c r="C43" s="122" t="s">
        <v>117</v>
      </c>
      <c r="D43" s="122" t="s">
        <v>86</v>
      </c>
      <c r="E43" s="140" t="s">
        <v>66</v>
      </c>
      <c r="F43" s="346"/>
      <c r="G43" s="346"/>
      <c r="H43" s="346"/>
      <c r="I43" s="346"/>
      <c r="J43" s="346"/>
      <c r="K43" s="346"/>
      <c r="L43" s="326">
        <v>120533300.38</v>
      </c>
      <c r="M43" s="326">
        <v>44058298</v>
      </c>
      <c r="N43" s="326">
        <v>8595028.8000000026</v>
      </c>
      <c r="O43" s="326">
        <v>7797690</v>
      </c>
    </row>
    <row r="44" spans="1:15" x14ac:dyDescent="0.35">
      <c r="A44" s="227" t="s">
        <v>120</v>
      </c>
      <c r="B44" s="226" t="s">
        <v>86</v>
      </c>
      <c r="C44" s="226" t="s">
        <v>121</v>
      </c>
      <c r="D44" s="226" t="s">
        <v>86</v>
      </c>
      <c r="E44" s="228" t="s">
        <v>66</v>
      </c>
      <c r="F44" s="346"/>
      <c r="G44" s="346"/>
      <c r="H44" s="344">
        <v>201498920.40000001</v>
      </c>
      <c r="I44" s="343">
        <v>161256492.80000001</v>
      </c>
      <c r="J44" s="326">
        <v>145160138.78</v>
      </c>
      <c r="K44" s="345">
        <v>140688346</v>
      </c>
      <c r="L44" s="326">
        <v>222187302</v>
      </c>
      <c r="M44" s="326">
        <v>226208064</v>
      </c>
      <c r="N44" s="326">
        <v>177578968.72633192</v>
      </c>
      <c r="O44" s="326">
        <v>149458717.05493155</v>
      </c>
    </row>
    <row r="45" spans="1:15" x14ac:dyDescent="0.35">
      <c r="A45" s="230" t="s">
        <v>346</v>
      </c>
      <c r="B45" s="143"/>
      <c r="C45" s="143"/>
      <c r="D45" s="143"/>
      <c r="E45" s="143"/>
      <c r="F45" s="348">
        <f>SUM(F24:F44)</f>
        <v>11068418727.422644</v>
      </c>
      <c r="G45" s="348">
        <f t="shared" ref="G45:L45" si="2">SUM(G24:G44)</f>
        <v>10260439062</v>
      </c>
      <c r="H45" s="348">
        <f t="shared" si="2"/>
        <v>9919428225.6773357</v>
      </c>
      <c r="I45" s="348">
        <f t="shared" si="2"/>
        <v>9329265226.2385578</v>
      </c>
      <c r="J45" s="348">
        <f t="shared" si="2"/>
        <v>9126123638.3995876</v>
      </c>
      <c r="K45" s="348">
        <f t="shared" si="2"/>
        <v>8944301238.0807915</v>
      </c>
      <c r="L45" s="348">
        <f t="shared" si="2"/>
        <v>10736718792.344496</v>
      </c>
      <c r="M45" s="348">
        <f t="shared" ref="M45:N45" si="3">SUM(M24:M44)</f>
        <v>10766682725</v>
      </c>
      <c r="N45" s="348">
        <f t="shared" si="3"/>
        <v>10189568760.327179</v>
      </c>
      <c r="O45" s="348">
        <f t="shared" ref="O45" si="4">SUM(O24:O44)</f>
        <v>9546077890.5776138</v>
      </c>
    </row>
    <row r="46" spans="1:15" x14ac:dyDescent="0.35">
      <c r="A46" s="231" t="s">
        <v>347</v>
      </c>
      <c r="B46" s="141"/>
      <c r="C46" s="141"/>
      <c r="D46" s="141"/>
      <c r="E46" s="141"/>
      <c r="F46" s="348">
        <f>F22+F45</f>
        <v>12430809860.482643</v>
      </c>
      <c r="G46" s="348">
        <f>G22+G45</f>
        <v>11509718796.192854</v>
      </c>
      <c r="H46" s="348">
        <f t="shared" ref="H46:L46" si="5">H22+H45</f>
        <v>11159036919.077335</v>
      </c>
      <c r="I46" s="348">
        <f t="shared" si="5"/>
        <v>10456275475.513958</v>
      </c>
      <c r="J46" s="348">
        <f t="shared" si="5"/>
        <v>10228595297.604849</v>
      </c>
      <c r="K46" s="348">
        <f t="shared" si="5"/>
        <v>9934630490.9438381</v>
      </c>
      <c r="L46" s="348">
        <f t="shared" si="5"/>
        <v>11743510334.47023</v>
      </c>
      <c r="M46" s="348">
        <f>M22+M45</f>
        <v>11799707266</v>
      </c>
      <c r="N46" s="348">
        <f>N22+N45</f>
        <v>11160724624.331657</v>
      </c>
      <c r="O46" s="348">
        <f>O22+O45</f>
        <v>10349823406.640533</v>
      </c>
    </row>
    <row r="47" spans="1:15" x14ac:dyDescent="0.35">
      <c r="A47" s="124" t="s">
        <v>123</v>
      </c>
      <c r="B47" s="66"/>
      <c r="C47" s="66"/>
      <c r="D47" s="66"/>
      <c r="E47" s="66"/>
      <c r="F47" s="69"/>
      <c r="G47" s="69"/>
      <c r="H47" s="69"/>
      <c r="I47" s="69"/>
      <c r="J47" s="134"/>
      <c r="K47" s="135"/>
      <c r="L47" s="147"/>
      <c r="M47" s="135"/>
      <c r="N47" s="429"/>
      <c r="O47" s="136"/>
    </row>
    <row r="48" spans="1:15" x14ac:dyDescent="0.35">
      <c r="A48" s="119" t="s">
        <v>124</v>
      </c>
      <c r="B48" s="129"/>
      <c r="C48" s="129"/>
      <c r="D48" s="129"/>
      <c r="E48" s="129"/>
      <c r="F48" s="130"/>
      <c r="G48" s="130"/>
      <c r="H48" s="130"/>
      <c r="I48" s="130"/>
      <c r="J48" s="127"/>
      <c r="K48" s="131"/>
      <c r="L48" s="127"/>
      <c r="M48" s="131"/>
      <c r="N48" s="430"/>
      <c r="O48" s="132"/>
    </row>
    <row r="49" spans="1:15" x14ac:dyDescent="0.35">
      <c r="A49" s="122" t="s">
        <v>125</v>
      </c>
      <c r="B49" s="122" t="s">
        <v>126</v>
      </c>
      <c r="C49" s="122" t="s">
        <v>65</v>
      </c>
      <c r="D49" s="122" t="s">
        <v>127</v>
      </c>
      <c r="E49" s="140" t="s">
        <v>123</v>
      </c>
      <c r="F49" s="343">
        <v>128736107.39796481</v>
      </c>
      <c r="G49" s="344">
        <v>117663743.94041276</v>
      </c>
      <c r="H49" s="344">
        <v>112152285.2552167</v>
      </c>
      <c r="I49" s="343">
        <v>97837914.078336388</v>
      </c>
      <c r="J49" s="326">
        <v>100633014</v>
      </c>
      <c r="K49" s="345">
        <v>99884005</v>
      </c>
      <c r="L49" s="326">
        <v>81479297</v>
      </c>
      <c r="M49" s="326">
        <v>153996173</v>
      </c>
      <c r="N49" s="326">
        <v>138743540</v>
      </c>
      <c r="O49" s="326">
        <v>93242277</v>
      </c>
    </row>
    <row r="50" spans="1:15" x14ac:dyDescent="0.35">
      <c r="A50" s="123" t="s">
        <v>128</v>
      </c>
      <c r="B50" s="122" t="s">
        <v>126</v>
      </c>
      <c r="C50" s="122" t="s">
        <v>65</v>
      </c>
      <c r="D50" s="122" t="s">
        <v>127</v>
      </c>
      <c r="E50" s="140" t="s">
        <v>123</v>
      </c>
      <c r="F50" s="346"/>
      <c r="G50" s="346"/>
      <c r="H50" s="346"/>
      <c r="I50" s="350"/>
      <c r="J50" s="326">
        <v>184883</v>
      </c>
      <c r="K50" s="345">
        <v>168121</v>
      </c>
      <c r="L50" s="326">
        <v>225875.4</v>
      </c>
      <c r="M50" s="326">
        <v>271808</v>
      </c>
      <c r="N50" s="326">
        <v>323044</v>
      </c>
      <c r="O50" s="326">
        <v>355441</v>
      </c>
    </row>
    <row r="51" spans="1:15" x14ac:dyDescent="0.35">
      <c r="A51" s="123" t="s">
        <v>130</v>
      </c>
      <c r="B51" s="122" t="s">
        <v>131</v>
      </c>
      <c r="C51" s="122" t="s">
        <v>65</v>
      </c>
      <c r="D51" s="122" t="s">
        <v>127</v>
      </c>
      <c r="E51" s="140" t="s">
        <v>123</v>
      </c>
      <c r="F51" s="346"/>
      <c r="G51" s="346"/>
      <c r="H51" s="346"/>
      <c r="I51" s="343">
        <v>261170.74600000001</v>
      </c>
      <c r="J51" s="326">
        <v>276308.77399999998</v>
      </c>
      <c r="K51" s="345">
        <v>296546</v>
      </c>
      <c r="L51" s="326">
        <v>220455.4</v>
      </c>
      <c r="M51" s="326">
        <v>241149</v>
      </c>
      <c r="N51" s="326">
        <v>185619</v>
      </c>
      <c r="O51" s="326">
        <v>161053</v>
      </c>
    </row>
    <row r="52" spans="1:15" x14ac:dyDescent="0.35">
      <c r="A52" s="123" t="s">
        <v>133</v>
      </c>
      <c r="B52" s="122" t="s">
        <v>131</v>
      </c>
      <c r="C52" s="122" t="s">
        <v>65</v>
      </c>
      <c r="D52" s="122" t="s">
        <v>127</v>
      </c>
      <c r="E52" s="140" t="s">
        <v>123</v>
      </c>
      <c r="F52" s="346"/>
      <c r="G52" s="346"/>
      <c r="H52" s="346"/>
      <c r="I52" s="343">
        <v>1064982</v>
      </c>
      <c r="J52" s="326">
        <v>963418.46400000004</v>
      </c>
      <c r="K52" s="345">
        <v>1162794</v>
      </c>
      <c r="L52" s="326">
        <v>1171836.8319999999</v>
      </c>
      <c r="M52" s="326">
        <v>1227186</v>
      </c>
      <c r="N52" s="326">
        <v>1599659</v>
      </c>
      <c r="O52" s="326">
        <v>1580615</v>
      </c>
    </row>
    <row r="53" spans="1:15" x14ac:dyDescent="0.35">
      <c r="A53" s="122" t="s">
        <v>134</v>
      </c>
      <c r="B53" s="122" t="s">
        <v>131</v>
      </c>
      <c r="C53" s="122" t="s">
        <v>65</v>
      </c>
      <c r="D53" s="122" t="s">
        <v>127</v>
      </c>
      <c r="E53" s="140" t="s">
        <v>123</v>
      </c>
      <c r="F53" s="343">
        <v>155982359</v>
      </c>
      <c r="G53" s="344">
        <v>149778190.08000001</v>
      </c>
      <c r="H53" s="344">
        <v>150026918.9207001</v>
      </c>
      <c r="I53" s="343">
        <v>134620476.82899991</v>
      </c>
      <c r="J53" s="326">
        <v>111249863</v>
      </c>
      <c r="K53" s="345">
        <v>125856476</v>
      </c>
      <c r="L53" s="326">
        <v>133078675</v>
      </c>
      <c r="M53" s="326">
        <v>133822275</v>
      </c>
      <c r="N53" s="326">
        <v>140238210</v>
      </c>
      <c r="O53" s="326">
        <v>148444868</v>
      </c>
    </row>
    <row r="54" spans="1:15" x14ac:dyDescent="0.35">
      <c r="A54" s="122" t="s">
        <v>135</v>
      </c>
      <c r="B54" s="122" t="s">
        <v>136</v>
      </c>
      <c r="C54" s="122" t="s">
        <v>65</v>
      </c>
      <c r="D54" s="122" t="s">
        <v>127</v>
      </c>
      <c r="E54" s="140" t="s">
        <v>123</v>
      </c>
      <c r="F54" s="343">
        <v>57673585.171999998</v>
      </c>
      <c r="G54" s="344">
        <v>57985834.991999999</v>
      </c>
      <c r="H54" s="344">
        <v>57553628.920000002</v>
      </c>
      <c r="I54" s="343">
        <v>50771287.305600002</v>
      </c>
      <c r="J54" s="326">
        <v>49454168.550000004</v>
      </c>
      <c r="K54" s="345">
        <v>48919101</v>
      </c>
      <c r="L54" s="326">
        <v>48421154.991999999</v>
      </c>
      <c r="M54" s="326">
        <v>47035942</v>
      </c>
      <c r="N54" s="326">
        <v>56107933</v>
      </c>
      <c r="O54" s="326">
        <v>50686843</v>
      </c>
    </row>
    <row r="55" spans="1:15" x14ac:dyDescent="0.35">
      <c r="A55" s="123" t="s">
        <v>137</v>
      </c>
      <c r="B55" s="122" t="s">
        <v>136</v>
      </c>
      <c r="C55" s="122" t="s">
        <v>65</v>
      </c>
      <c r="D55" s="122" t="s">
        <v>127</v>
      </c>
      <c r="E55" s="140" t="s">
        <v>123</v>
      </c>
      <c r="F55" s="346"/>
      <c r="G55" s="346"/>
      <c r="H55" s="346"/>
      <c r="I55" s="346"/>
      <c r="J55" s="326">
        <v>13647168.569599999</v>
      </c>
      <c r="K55" s="345">
        <v>18790856</v>
      </c>
      <c r="L55" s="326">
        <v>19991654</v>
      </c>
      <c r="M55" s="346"/>
      <c r="N55" s="327"/>
      <c r="O55" s="327"/>
    </row>
    <row r="56" spans="1:15" x14ac:dyDescent="0.35">
      <c r="A56" s="122" t="s">
        <v>335</v>
      </c>
      <c r="B56" s="122" t="s">
        <v>136</v>
      </c>
      <c r="C56" s="122" t="s">
        <v>65</v>
      </c>
      <c r="D56" s="122" t="s">
        <v>127</v>
      </c>
      <c r="E56" s="140" t="s">
        <v>123</v>
      </c>
      <c r="F56" s="343">
        <v>206735860.20249784</v>
      </c>
      <c r="G56" s="344">
        <v>195946645</v>
      </c>
      <c r="H56" s="344">
        <v>198539165.71724913</v>
      </c>
      <c r="I56" s="343">
        <v>195837808</v>
      </c>
      <c r="J56" s="326">
        <v>209962871</v>
      </c>
      <c r="K56" s="345">
        <v>199851708</v>
      </c>
      <c r="L56" s="326">
        <v>195567016</v>
      </c>
      <c r="M56" s="326">
        <v>188101221</v>
      </c>
      <c r="N56" s="326">
        <v>178510748</v>
      </c>
      <c r="O56" s="326">
        <v>157142467</v>
      </c>
    </row>
    <row r="57" spans="1:15" x14ac:dyDescent="0.35">
      <c r="A57" s="122" t="s">
        <v>336</v>
      </c>
      <c r="B57" s="122" t="s">
        <v>141</v>
      </c>
      <c r="C57" s="122" t="s">
        <v>65</v>
      </c>
      <c r="D57" s="122" t="s">
        <v>127</v>
      </c>
      <c r="E57" s="140" t="s">
        <v>123</v>
      </c>
      <c r="F57" s="343">
        <v>147182556.90064311</v>
      </c>
      <c r="G57" s="344">
        <v>146179122.79906699</v>
      </c>
      <c r="H57" s="344">
        <v>156782819.94279838</v>
      </c>
      <c r="I57" s="343">
        <v>156856994.13410389</v>
      </c>
      <c r="J57" s="326">
        <v>147225692.85760003</v>
      </c>
      <c r="K57" s="345">
        <v>148607566</v>
      </c>
      <c r="L57" s="326">
        <v>143483197.81519997</v>
      </c>
      <c r="M57" s="326">
        <v>116723821</v>
      </c>
      <c r="N57" s="326">
        <v>111300517</v>
      </c>
      <c r="O57" s="326">
        <v>112512258</v>
      </c>
    </row>
    <row r="58" spans="1:15" x14ac:dyDescent="0.35">
      <c r="A58" s="122" t="s">
        <v>337</v>
      </c>
      <c r="B58" s="122" t="s">
        <v>143</v>
      </c>
      <c r="C58" s="122" t="s">
        <v>65</v>
      </c>
      <c r="D58" s="122" t="s">
        <v>127</v>
      </c>
      <c r="E58" s="140" t="s">
        <v>123</v>
      </c>
      <c r="F58" s="343">
        <v>61470375</v>
      </c>
      <c r="G58" s="344">
        <v>61757600.556036375</v>
      </c>
      <c r="H58" s="344">
        <v>58817861.481818184</v>
      </c>
      <c r="I58" s="343">
        <v>51760309.036352634</v>
      </c>
      <c r="J58" s="326">
        <v>43015949.199999996</v>
      </c>
      <c r="K58" s="345">
        <v>47041757</v>
      </c>
      <c r="L58" s="326">
        <v>44780078.731131718</v>
      </c>
      <c r="M58" s="326">
        <v>45096091</v>
      </c>
      <c r="N58" s="326">
        <v>44665097</v>
      </c>
      <c r="O58" s="326">
        <v>43416671</v>
      </c>
    </row>
    <row r="59" spans="1:15" x14ac:dyDescent="0.35">
      <c r="A59" s="122" t="s">
        <v>144</v>
      </c>
      <c r="B59" s="122" t="s">
        <v>145</v>
      </c>
      <c r="C59" s="122" t="s">
        <v>65</v>
      </c>
      <c r="D59" s="122" t="s">
        <v>127</v>
      </c>
      <c r="E59" s="140" t="s">
        <v>123</v>
      </c>
      <c r="F59" s="343">
        <v>284000511.29040003</v>
      </c>
      <c r="G59" s="344">
        <v>278400403.59000003</v>
      </c>
      <c r="H59" s="344">
        <v>266926148.69999999</v>
      </c>
      <c r="I59" s="343">
        <v>257629306.22118363</v>
      </c>
      <c r="J59" s="326">
        <v>262698742.23639953</v>
      </c>
      <c r="K59" s="345">
        <v>263478370</v>
      </c>
      <c r="L59" s="326">
        <v>242990381.4835549</v>
      </c>
      <c r="M59" s="326">
        <v>227439408</v>
      </c>
      <c r="N59" s="326">
        <v>242931177</v>
      </c>
      <c r="O59" s="326">
        <v>221661430</v>
      </c>
    </row>
    <row r="60" spans="1:15" x14ac:dyDescent="0.35">
      <c r="A60" s="122" t="s">
        <v>146</v>
      </c>
      <c r="B60" s="122" t="s">
        <v>147</v>
      </c>
      <c r="C60" s="122" t="s">
        <v>65</v>
      </c>
      <c r="D60" s="122" t="s">
        <v>127</v>
      </c>
      <c r="E60" s="140" t="s">
        <v>123</v>
      </c>
      <c r="F60" s="343">
        <v>212756110.19999999</v>
      </c>
      <c r="G60" s="344">
        <v>220918142.36794004</v>
      </c>
      <c r="H60" s="344">
        <v>219067738.65233278</v>
      </c>
      <c r="I60" s="343">
        <v>200497936.5039309</v>
      </c>
      <c r="J60" s="326">
        <v>191668116</v>
      </c>
      <c r="K60" s="345">
        <v>189828845</v>
      </c>
      <c r="L60" s="326">
        <v>173707253.40172067</v>
      </c>
      <c r="M60" s="326">
        <v>186181197</v>
      </c>
      <c r="N60" s="326">
        <v>174364447</v>
      </c>
      <c r="O60" s="326">
        <v>164060869.40000001</v>
      </c>
    </row>
    <row r="61" spans="1:15" x14ac:dyDescent="0.35">
      <c r="A61" s="122" t="s">
        <v>148</v>
      </c>
      <c r="B61" s="122" t="s">
        <v>131</v>
      </c>
      <c r="C61" s="122" t="s">
        <v>81</v>
      </c>
      <c r="D61" s="122" t="s">
        <v>127</v>
      </c>
      <c r="E61" s="140" t="s">
        <v>123</v>
      </c>
      <c r="F61" s="350"/>
      <c r="G61" s="350"/>
      <c r="H61" s="350"/>
      <c r="I61" s="350"/>
      <c r="J61" s="327"/>
      <c r="K61" s="337"/>
      <c r="L61" s="327"/>
      <c r="M61" s="327"/>
      <c r="N61" s="326">
        <v>176219</v>
      </c>
      <c r="O61" s="327"/>
    </row>
    <row r="62" spans="1:15" x14ac:dyDescent="0.35">
      <c r="A62" s="122" t="s">
        <v>150</v>
      </c>
      <c r="B62" s="122" t="s">
        <v>131</v>
      </c>
      <c r="C62" s="122" t="s">
        <v>81</v>
      </c>
      <c r="D62" s="122" t="s">
        <v>127</v>
      </c>
      <c r="E62" s="140" t="s">
        <v>123</v>
      </c>
      <c r="F62" s="350"/>
      <c r="G62" s="350"/>
      <c r="H62" s="350"/>
      <c r="I62" s="350"/>
      <c r="J62" s="327"/>
      <c r="K62" s="337"/>
      <c r="L62" s="327"/>
      <c r="M62" s="327"/>
      <c r="N62" s="326">
        <v>1336305</v>
      </c>
      <c r="O62" s="327"/>
    </row>
    <row r="63" spans="1:15" x14ac:dyDescent="0.35">
      <c r="A63" s="122" t="s">
        <v>151</v>
      </c>
      <c r="B63" s="122" t="s">
        <v>131</v>
      </c>
      <c r="C63" s="122" t="s">
        <v>81</v>
      </c>
      <c r="D63" s="122" t="s">
        <v>127</v>
      </c>
      <c r="E63" s="140" t="s">
        <v>123</v>
      </c>
      <c r="F63" s="350"/>
      <c r="G63" s="350"/>
      <c r="H63" s="350"/>
      <c r="I63" s="350"/>
      <c r="J63" s="327"/>
      <c r="K63" s="337"/>
      <c r="L63" s="327"/>
      <c r="M63" s="327"/>
      <c r="N63" s="326">
        <v>337729</v>
      </c>
      <c r="O63" s="327"/>
    </row>
    <row r="64" spans="1:15" x14ac:dyDescent="0.35">
      <c r="A64" s="122" t="s">
        <v>152</v>
      </c>
      <c r="B64" s="122" t="s">
        <v>131</v>
      </c>
      <c r="C64" s="122" t="s">
        <v>81</v>
      </c>
      <c r="D64" s="122" t="s">
        <v>127</v>
      </c>
      <c r="E64" s="140" t="s">
        <v>123</v>
      </c>
      <c r="F64" s="350"/>
      <c r="G64" s="350"/>
      <c r="H64" s="350"/>
      <c r="I64" s="350"/>
      <c r="J64" s="327"/>
      <c r="K64" s="337"/>
      <c r="L64" s="327"/>
      <c r="M64" s="327"/>
      <c r="N64" s="326">
        <v>24098</v>
      </c>
      <c r="O64" s="327"/>
    </row>
    <row r="65" spans="1:15" x14ac:dyDescent="0.35">
      <c r="A65" s="123" t="s">
        <v>153</v>
      </c>
      <c r="B65" s="122" t="s">
        <v>131</v>
      </c>
      <c r="C65" s="122" t="s">
        <v>81</v>
      </c>
      <c r="D65" s="122" t="s">
        <v>127</v>
      </c>
      <c r="E65" s="140" t="s">
        <v>123</v>
      </c>
      <c r="F65" s="346"/>
      <c r="G65" s="344">
        <v>2874961.5</v>
      </c>
      <c r="H65" s="344">
        <v>3171944.46</v>
      </c>
      <c r="I65" s="343">
        <v>3648073.0999999996</v>
      </c>
      <c r="J65" s="326">
        <v>2362426</v>
      </c>
      <c r="K65" s="345">
        <v>2362426</v>
      </c>
      <c r="L65" s="326">
        <v>3705039.4</v>
      </c>
      <c r="M65" s="326">
        <v>3210178</v>
      </c>
      <c r="N65" s="326">
        <v>3870736</v>
      </c>
      <c r="O65" s="327"/>
    </row>
    <row r="66" spans="1:15" x14ac:dyDescent="0.35">
      <c r="A66" s="51" t="s">
        <v>549</v>
      </c>
      <c r="B66" s="420" t="s">
        <v>131</v>
      </c>
      <c r="C66" s="420" t="s">
        <v>81</v>
      </c>
      <c r="D66" s="420" t="s">
        <v>127</v>
      </c>
      <c r="E66" s="420" t="s">
        <v>123</v>
      </c>
      <c r="F66" s="327"/>
      <c r="G66" s="327"/>
      <c r="H66" s="327"/>
      <c r="I66" s="327"/>
      <c r="J66" s="327"/>
      <c r="K66" s="327"/>
      <c r="L66" s="327"/>
      <c r="M66" s="327"/>
      <c r="N66" s="327"/>
      <c r="O66" s="326">
        <v>4674961</v>
      </c>
    </row>
    <row r="67" spans="1:15" x14ac:dyDescent="0.35">
      <c r="A67" s="122" t="s">
        <v>155</v>
      </c>
      <c r="B67" s="122" t="s">
        <v>147</v>
      </c>
      <c r="C67" s="122" t="s">
        <v>81</v>
      </c>
      <c r="D67" s="122" t="s">
        <v>127</v>
      </c>
      <c r="E67" s="140" t="s">
        <v>123</v>
      </c>
      <c r="F67" s="343">
        <v>1547317.9949748747</v>
      </c>
      <c r="G67" s="344">
        <v>1547317.9949748747</v>
      </c>
      <c r="H67" s="344">
        <v>1507466.76</v>
      </c>
      <c r="I67" s="343">
        <v>1603525.32</v>
      </c>
      <c r="J67" s="326">
        <v>184082</v>
      </c>
      <c r="K67" s="345">
        <v>184082</v>
      </c>
      <c r="L67" s="326">
        <v>55215</v>
      </c>
      <c r="M67" s="326">
        <v>223013</v>
      </c>
      <c r="N67" s="326">
        <v>202320</v>
      </c>
      <c r="O67" s="327"/>
    </row>
    <row r="68" spans="1:15" x14ac:dyDescent="0.35">
      <c r="A68" s="122" t="s">
        <v>156</v>
      </c>
      <c r="B68" s="122" t="s">
        <v>147</v>
      </c>
      <c r="C68" s="122" t="s">
        <v>81</v>
      </c>
      <c r="D68" s="122" t="s">
        <v>127</v>
      </c>
      <c r="E68" s="140" t="s">
        <v>123</v>
      </c>
      <c r="F68" s="343">
        <v>3488264.9147303184</v>
      </c>
      <c r="G68" s="344">
        <v>3488264.9147303184</v>
      </c>
      <c r="H68" s="344">
        <v>3251288.2819999997</v>
      </c>
      <c r="I68" s="343">
        <v>3066400.1860000002</v>
      </c>
      <c r="J68" s="326">
        <v>2625135.2000000002</v>
      </c>
      <c r="K68" s="345">
        <v>2625135.2000000002</v>
      </c>
      <c r="L68" s="326">
        <v>2010684.1</v>
      </c>
      <c r="M68" s="326">
        <v>1642693</v>
      </c>
      <c r="N68" s="326">
        <v>1730747</v>
      </c>
      <c r="O68" s="327"/>
    </row>
    <row r="69" spans="1:15" x14ac:dyDescent="0.35">
      <c r="A69" s="122" t="s">
        <v>157</v>
      </c>
      <c r="B69" s="122" t="s">
        <v>147</v>
      </c>
      <c r="C69" s="122" t="s">
        <v>81</v>
      </c>
      <c r="D69" s="122" t="s">
        <v>127</v>
      </c>
      <c r="E69" s="140" t="s">
        <v>123</v>
      </c>
      <c r="F69" s="343">
        <v>119325.2810720268</v>
      </c>
      <c r="G69" s="344">
        <v>119325.2810720268</v>
      </c>
      <c r="H69" s="344">
        <v>163206.35999999999</v>
      </c>
      <c r="I69" s="343">
        <v>140108.64000000001</v>
      </c>
      <c r="J69" s="326">
        <v>39636</v>
      </c>
      <c r="K69" s="345">
        <v>39636</v>
      </c>
      <c r="L69" s="346"/>
      <c r="M69" s="346"/>
      <c r="N69" s="327"/>
      <c r="O69" s="327"/>
    </row>
    <row r="70" spans="1:15" x14ac:dyDescent="0.35">
      <c r="A70" s="122" t="s">
        <v>158</v>
      </c>
      <c r="B70" s="122" t="s">
        <v>147</v>
      </c>
      <c r="C70" s="122" t="s">
        <v>81</v>
      </c>
      <c r="D70" s="122" t="s">
        <v>127</v>
      </c>
      <c r="E70" s="140" t="s">
        <v>123</v>
      </c>
      <c r="F70" s="343">
        <v>19647.2</v>
      </c>
      <c r="G70" s="344">
        <v>19647.2</v>
      </c>
      <c r="H70" s="344">
        <v>72918</v>
      </c>
      <c r="I70" s="343">
        <v>61425</v>
      </c>
      <c r="J70" s="326">
        <v>95402</v>
      </c>
      <c r="K70" s="345">
        <v>95402</v>
      </c>
      <c r="L70" s="326">
        <v>30888</v>
      </c>
      <c r="M70" s="326">
        <v>48156</v>
      </c>
      <c r="N70" s="326">
        <v>13381</v>
      </c>
      <c r="O70" s="327"/>
    </row>
    <row r="71" spans="1:15" x14ac:dyDescent="0.35">
      <c r="A71" s="122" t="s">
        <v>159</v>
      </c>
      <c r="B71" s="122" t="s">
        <v>147</v>
      </c>
      <c r="C71" s="122" t="s">
        <v>81</v>
      </c>
      <c r="D71" s="122" t="s">
        <v>127</v>
      </c>
      <c r="E71" s="140" t="s">
        <v>123</v>
      </c>
      <c r="F71" s="343">
        <v>2544706.6864120606</v>
      </c>
      <c r="G71" s="344">
        <v>2544706.6864120606</v>
      </c>
      <c r="H71" s="344">
        <v>2659915.0889999997</v>
      </c>
      <c r="I71" s="343">
        <v>2337974.8329999996</v>
      </c>
      <c r="J71" s="326">
        <v>2028780</v>
      </c>
      <c r="K71" s="345">
        <v>2028780</v>
      </c>
      <c r="L71" s="326">
        <v>2233687</v>
      </c>
      <c r="M71" s="326">
        <v>1983998</v>
      </c>
      <c r="N71" s="326">
        <v>1719571</v>
      </c>
      <c r="O71" s="327"/>
    </row>
    <row r="72" spans="1:15" x14ac:dyDescent="0.35">
      <c r="A72" s="122" t="s">
        <v>160</v>
      </c>
      <c r="B72" s="122" t="s">
        <v>147</v>
      </c>
      <c r="C72" s="122" t="s">
        <v>81</v>
      </c>
      <c r="D72" s="122" t="s">
        <v>127</v>
      </c>
      <c r="E72" s="140" t="s">
        <v>123</v>
      </c>
      <c r="F72" s="343">
        <v>1315562.6006700171</v>
      </c>
      <c r="G72" s="344">
        <v>1315562.6006700171</v>
      </c>
      <c r="H72" s="344">
        <v>1371075.6</v>
      </c>
      <c r="I72" s="343">
        <v>850481.64</v>
      </c>
      <c r="J72" s="326">
        <v>41602.400000000001</v>
      </c>
      <c r="K72" s="345">
        <v>41602.400000000001</v>
      </c>
      <c r="L72" s="346"/>
      <c r="M72" s="346"/>
      <c r="N72" s="327"/>
      <c r="O72" s="327"/>
    </row>
    <row r="73" spans="1:15" x14ac:dyDescent="0.35">
      <c r="A73" s="122" t="s">
        <v>161</v>
      </c>
      <c r="B73" s="122" t="s">
        <v>147</v>
      </c>
      <c r="C73" s="122" t="s">
        <v>81</v>
      </c>
      <c r="D73" s="122" t="s">
        <v>127</v>
      </c>
      <c r="E73" s="140" t="s">
        <v>123</v>
      </c>
      <c r="F73" s="343">
        <v>2368493.2103333338</v>
      </c>
      <c r="G73" s="344">
        <v>2368493.2103333338</v>
      </c>
      <c r="H73" s="344">
        <v>2472574.0500000003</v>
      </c>
      <c r="I73" s="343">
        <v>2345023.162</v>
      </c>
      <c r="J73" s="326">
        <v>1961241</v>
      </c>
      <c r="K73" s="345">
        <v>1961241</v>
      </c>
      <c r="L73" s="326">
        <v>2509932.9</v>
      </c>
      <c r="M73" s="326">
        <v>2487196</v>
      </c>
      <c r="N73" s="326">
        <v>1995253</v>
      </c>
      <c r="O73" s="327"/>
    </row>
    <row r="74" spans="1:15" x14ac:dyDescent="0.35">
      <c r="A74" s="122" t="s">
        <v>162</v>
      </c>
      <c r="B74" s="122" t="s">
        <v>147</v>
      </c>
      <c r="C74" s="122" t="s">
        <v>81</v>
      </c>
      <c r="D74" s="122" t="s">
        <v>127</v>
      </c>
      <c r="E74" s="140" t="s">
        <v>123</v>
      </c>
      <c r="F74" s="343">
        <v>913127.5249581238</v>
      </c>
      <c r="G74" s="344">
        <v>913127.5249581238</v>
      </c>
      <c r="H74" s="344">
        <v>69663.600000000006</v>
      </c>
      <c r="I74" s="346"/>
      <c r="J74" s="346"/>
      <c r="K74" s="346"/>
      <c r="L74" s="346"/>
      <c r="M74" s="346"/>
      <c r="N74" s="327"/>
      <c r="O74" s="327"/>
    </row>
    <row r="75" spans="1:15" x14ac:dyDescent="0.35">
      <c r="A75" s="123" t="s">
        <v>163</v>
      </c>
      <c r="B75" s="122" t="s">
        <v>147</v>
      </c>
      <c r="C75" s="122" t="s">
        <v>81</v>
      </c>
      <c r="D75" s="122" t="s">
        <v>127</v>
      </c>
      <c r="E75" s="140" t="s">
        <v>123</v>
      </c>
      <c r="F75" s="346"/>
      <c r="G75" s="346"/>
      <c r="H75" s="346"/>
      <c r="I75" s="346"/>
      <c r="J75" s="326">
        <v>162725.20000000001</v>
      </c>
      <c r="K75" s="345">
        <v>162725.20000000001</v>
      </c>
      <c r="L75" s="346"/>
      <c r="M75" s="346"/>
      <c r="N75" s="327"/>
      <c r="O75" s="327"/>
    </row>
    <row r="76" spans="1:15" x14ac:dyDescent="0.35">
      <c r="A76" s="226" t="s">
        <v>165</v>
      </c>
      <c r="B76" s="226" t="s">
        <v>147</v>
      </c>
      <c r="C76" s="226" t="s">
        <v>81</v>
      </c>
      <c r="D76" s="226" t="s">
        <v>127</v>
      </c>
      <c r="E76" s="228" t="s">
        <v>123</v>
      </c>
      <c r="F76" s="343">
        <v>109314.6</v>
      </c>
      <c r="G76" s="344">
        <v>109314.6</v>
      </c>
      <c r="H76" s="344">
        <v>126352.8</v>
      </c>
      <c r="I76" s="343">
        <v>108536.40000000001</v>
      </c>
      <c r="J76" s="346"/>
      <c r="K76" s="346"/>
      <c r="L76" s="326">
        <v>144151</v>
      </c>
      <c r="M76" s="326">
        <v>85487</v>
      </c>
      <c r="N76" s="326">
        <v>52714</v>
      </c>
      <c r="O76" s="327"/>
    </row>
    <row r="77" spans="1:15" x14ac:dyDescent="0.35">
      <c r="A77" s="51" t="s">
        <v>550</v>
      </c>
      <c r="B77" s="420" t="s">
        <v>147</v>
      </c>
      <c r="C77" s="420" t="s">
        <v>81</v>
      </c>
      <c r="D77" s="420" t="s">
        <v>127</v>
      </c>
      <c r="E77" s="420" t="s">
        <v>123</v>
      </c>
      <c r="F77" s="327"/>
      <c r="G77" s="327"/>
      <c r="H77" s="327"/>
      <c r="I77" s="327"/>
      <c r="J77" s="327"/>
      <c r="K77" s="327"/>
      <c r="L77" s="327"/>
      <c r="M77" s="327"/>
      <c r="N77" s="327"/>
      <c r="O77" s="326">
        <v>5051557</v>
      </c>
    </row>
    <row r="78" spans="1:15" x14ac:dyDescent="0.35">
      <c r="A78" s="229" t="s">
        <v>348</v>
      </c>
      <c r="B78" s="141"/>
      <c r="C78" s="141"/>
      <c r="D78" s="141"/>
      <c r="E78" s="141"/>
      <c r="F78" s="348">
        <f>SUM(F49:F76)</f>
        <v>1266963225.1766567</v>
      </c>
      <c r="G78" s="348">
        <f>SUM(G49:G76)</f>
        <v>1243930404.8386071</v>
      </c>
      <c r="H78" s="348">
        <f t="shared" ref="H78:L78" si="6">SUM(H49:H76)</f>
        <v>1234732972.591115</v>
      </c>
      <c r="I78" s="348">
        <f t="shared" si="6"/>
        <v>1161299733.1355076</v>
      </c>
      <c r="J78" s="348">
        <f t="shared" si="6"/>
        <v>1140481225.4515998</v>
      </c>
      <c r="K78" s="348">
        <f t="shared" si="6"/>
        <v>1153387174.8000002</v>
      </c>
      <c r="L78" s="348">
        <f t="shared" si="6"/>
        <v>1095806473.4556074</v>
      </c>
      <c r="M78" s="348">
        <f t="shared" ref="M78:N78" si="7">SUM(M49:M76)</f>
        <v>1109816992</v>
      </c>
      <c r="N78" s="348">
        <f t="shared" si="7"/>
        <v>1100429064</v>
      </c>
      <c r="O78" s="348">
        <f t="shared" ref="O78" si="8">SUM(O49:O76)</f>
        <v>997939753.39999998</v>
      </c>
    </row>
    <row r="79" spans="1:15" x14ac:dyDescent="0.35">
      <c r="A79" s="124" t="s">
        <v>166</v>
      </c>
      <c r="B79" s="66"/>
      <c r="C79" s="66"/>
      <c r="D79" s="66"/>
      <c r="E79" s="66"/>
      <c r="F79" s="69"/>
      <c r="G79" s="69"/>
      <c r="H79" s="69"/>
      <c r="I79" s="69"/>
      <c r="J79" s="134"/>
      <c r="K79" s="135"/>
      <c r="L79" s="134"/>
      <c r="M79" s="134"/>
      <c r="N79" s="428"/>
      <c r="O79" s="136"/>
    </row>
    <row r="80" spans="1:15" x14ac:dyDescent="0.35">
      <c r="A80" s="122" t="s">
        <v>167</v>
      </c>
      <c r="B80" s="122" t="s">
        <v>166</v>
      </c>
      <c r="C80" s="122" t="s">
        <v>65</v>
      </c>
      <c r="D80" s="122" t="s">
        <v>166</v>
      </c>
      <c r="E80" s="140" t="s">
        <v>123</v>
      </c>
      <c r="F80" s="344">
        <v>22457868.800000001</v>
      </c>
      <c r="G80" s="344">
        <v>34571751</v>
      </c>
      <c r="H80" s="344">
        <v>45156750.531405836</v>
      </c>
      <c r="I80" s="343">
        <v>59448921</v>
      </c>
      <c r="J80" s="326">
        <v>61926728</v>
      </c>
      <c r="K80" s="346"/>
      <c r="L80" s="346"/>
      <c r="M80" s="346"/>
      <c r="N80" s="327"/>
      <c r="O80" s="327"/>
    </row>
    <row r="81" spans="1:15" x14ac:dyDescent="0.35">
      <c r="A81" s="122" t="s">
        <v>168</v>
      </c>
      <c r="B81" s="122" t="s">
        <v>166</v>
      </c>
      <c r="C81" s="122" t="s">
        <v>65</v>
      </c>
      <c r="D81" s="122" t="s">
        <v>166</v>
      </c>
      <c r="E81" s="140" t="s">
        <v>123</v>
      </c>
      <c r="F81" s="344">
        <v>4581223.3000000007</v>
      </c>
      <c r="G81" s="346"/>
      <c r="H81" s="346"/>
      <c r="I81" s="346"/>
      <c r="J81" s="346"/>
      <c r="K81" s="346"/>
      <c r="L81" s="346"/>
      <c r="M81" s="346"/>
      <c r="N81" s="327"/>
      <c r="O81" s="327"/>
    </row>
    <row r="82" spans="1:15" x14ac:dyDescent="0.35">
      <c r="A82" s="226" t="s">
        <v>169</v>
      </c>
      <c r="B82" s="226" t="s">
        <v>166</v>
      </c>
      <c r="C82" s="226" t="s">
        <v>65</v>
      </c>
      <c r="D82" s="226" t="s">
        <v>166</v>
      </c>
      <c r="E82" s="228" t="s">
        <v>123</v>
      </c>
      <c r="F82" s="344">
        <v>16117946.6</v>
      </c>
      <c r="G82" s="344">
        <v>19129945</v>
      </c>
      <c r="H82" s="344">
        <v>27933147.140079997</v>
      </c>
      <c r="I82" s="343">
        <v>32765220.5</v>
      </c>
      <c r="J82" s="326">
        <v>24119270.899999999</v>
      </c>
      <c r="K82" s="346"/>
      <c r="L82" s="346"/>
      <c r="M82" s="346"/>
      <c r="N82" s="327"/>
      <c r="O82" s="327"/>
    </row>
    <row r="83" spans="1:15" x14ac:dyDescent="0.35">
      <c r="A83" s="229" t="s">
        <v>349</v>
      </c>
      <c r="B83" s="141"/>
      <c r="C83" s="141"/>
      <c r="D83" s="141"/>
      <c r="E83" s="141"/>
      <c r="F83" s="348">
        <f>SUM(F80:F82)</f>
        <v>43157038.700000003</v>
      </c>
      <c r="G83" s="348">
        <f t="shared" ref="G83:J83" si="9">SUM(G80:G82)</f>
        <v>53701696</v>
      </c>
      <c r="H83" s="348">
        <f t="shared" si="9"/>
        <v>73089897.671485841</v>
      </c>
      <c r="I83" s="348">
        <f t="shared" si="9"/>
        <v>92214141.5</v>
      </c>
      <c r="J83" s="348">
        <f t="shared" si="9"/>
        <v>86045998.900000006</v>
      </c>
      <c r="K83" s="348"/>
      <c r="L83" s="348"/>
      <c r="M83" s="348"/>
      <c r="N83" s="327"/>
      <c r="O83" s="327"/>
    </row>
    <row r="84" spans="1:15" x14ac:dyDescent="0.35">
      <c r="A84" s="124" t="s">
        <v>170</v>
      </c>
      <c r="B84" s="66"/>
      <c r="C84" s="66"/>
      <c r="D84" s="66"/>
      <c r="E84" s="66"/>
      <c r="F84" s="69"/>
      <c r="G84" s="69"/>
      <c r="H84" s="69"/>
      <c r="I84" s="69"/>
      <c r="J84" s="134"/>
      <c r="K84" s="135"/>
      <c r="L84" s="134"/>
      <c r="M84" s="134"/>
      <c r="N84" s="428"/>
      <c r="O84" s="136"/>
    </row>
    <row r="85" spans="1:15" x14ac:dyDescent="0.35">
      <c r="A85" s="122" t="s">
        <v>171</v>
      </c>
      <c r="B85" s="122" t="s">
        <v>172</v>
      </c>
      <c r="C85" s="122" t="s">
        <v>65</v>
      </c>
      <c r="D85" s="122" t="s">
        <v>173</v>
      </c>
      <c r="E85" s="140" t="s">
        <v>123</v>
      </c>
      <c r="F85" s="343">
        <v>5102914.55</v>
      </c>
      <c r="G85" s="344">
        <v>5148986.8</v>
      </c>
      <c r="H85" s="344">
        <v>6060531</v>
      </c>
      <c r="I85" s="343">
        <v>5669858</v>
      </c>
      <c r="J85" s="326">
        <v>3993114</v>
      </c>
      <c r="K85" s="345">
        <v>3857455</v>
      </c>
      <c r="L85" s="326">
        <v>4324428</v>
      </c>
      <c r="M85" s="326">
        <v>4174893</v>
      </c>
      <c r="N85" s="326">
        <v>3519384.4</v>
      </c>
      <c r="O85" s="326">
        <v>2470538</v>
      </c>
    </row>
    <row r="86" spans="1:15" x14ac:dyDescent="0.35">
      <c r="A86" s="123" t="s">
        <v>174</v>
      </c>
      <c r="B86" s="122" t="s">
        <v>175</v>
      </c>
      <c r="C86" s="122" t="s">
        <v>65</v>
      </c>
      <c r="D86" s="122" t="s">
        <v>173</v>
      </c>
      <c r="E86" s="140" t="s">
        <v>123</v>
      </c>
      <c r="F86" s="346"/>
      <c r="G86" s="346"/>
      <c r="H86" s="344">
        <v>337265.1</v>
      </c>
      <c r="I86" s="343">
        <v>1073976.8999999999</v>
      </c>
      <c r="J86" s="326">
        <v>1109350</v>
      </c>
      <c r="K86" s="345">
        <v>1229707</v>
      </c>
      <c r="L86" s="326">
        <v>1206823.3879999998</v>
      </c>
      <c r="M86" s="326">
        <v>32252</v>
      </c>
      <c r="N86" s="327"/>
      <c r="O86" s="327"/>
    </row>
    <row r="87" spans="1:15" x14ac:dyDescent="0.35">
      <c r="A87" s="123" t="s">
        <v>177</v>
      </c>
      <c r="B87" s="122" t="s">
        <v>178</v>
      </c>
      <c r="C87" s="122" t="s">
        <v>65</v>
      </c>
      <c r="D87" s="122" t="s">
        <v>173</v>
      </c>
      <c r="E87" s="140" t="s">
        <v>123</v>
      </c>
      <c r="F87" s="346"/>
      <c r="G87" s="346"/>
      <c r="H87" s="344">
        <v>1514684.7</v>
      </c>
      <c r="I87" s="343">
        <v>1209734.7</v>
      </c>
      <c r="J87" s="326">
        <v>1872853</v>
      </c>
      <c r="K87" s="345">
        <v>3452153</v>
      </c>
      <c r="L87" s="326">
        <v>3461426.46</v>
      </c>
      <c r="M87" s="326">
        <v>3280957</v>
      </c>
      <c r="N87" s="326">
        <v>3385139.6</v>
      </c>
      <c r="O87" s="326">
        <v>3905932</v>
      </c>
    </row>
    <row r="88" spans="1:15" x14ac:dyDescent="0.35">
      <c r="A88" s="123" t="s">
        <v>180</v>
      </c>
      <c r="B88" s="122" t="s">
        <v>181</v>
      </c>
      <c r="C88" s="122" t="s">
        <v>182</v>
      </c>
      <c r="D88" s="122" t="s">
        <v>173</v>
      </c>
      <c r="E88" s="140" t="s">
        <v>123</v>
      </c>
      <c r="F88" s="346"/>
      <c r="G88" s="346"/>
      <c r="H88" s="344">
        <v>44020082.399999999</v>
      </c>
      <c r="I88" s="343">
        <v>24972092.350000001</v>
      </c>
      <c r="J88" s="326">
        <v>21236741</v>
      </c>
      <c r="K88" s="345">
        <v>26585038</v>
      </c>
      <c r="L88" s="326">
        <v>28189744.800000001</v>
      </c>
      <c r="M88" s="326">
        <v>28597329</v>
      </c>
      <c r="N88" s="326">
        <v>27179475</v>
      </c>
      <c r="O88" s="326">
        <v>25605799</v>
      </c>
    </row>
    <row r="89" spans="1:15" x14ac:dyDescent="0.35">
      <c r="A89" s="122" t="s">
        <v>183</v>
      </c>
      <c r="B89" s="122" t="s">
        <v>181</v>
      </c>
      <c r="C89" s="122" t="s">
        <v>65</v>
      </c>
      <c r="D89" s="122" t="s">
        <v>173</v>
      </c>
      <c r="E89" s="140" t="s">
        <v>123</v>
      </c>
      <c r="F89" s="343">
        <v>676246135.54905999</v>
      </c>
      <c r="G89" s="344">
        <v>671967467.18907523</v>
      </c>
      <c r="H89" s="344">
        <v>594118115.39231992</v>
      </c>
      <c r="I89" s="343">
        <v>566784810.42260003</v>
      </c>
      <c r="J89" s="326">
        <v>459154838.42347479</v>
      </c>
      <c r="K89" s="345">
        <v>500015973</v>
      </c>
      <c r="L89" s="326">
        <v>517117358.37228</v>
      </c>
      <c r="M89" s="326">
        <v>528616269</v>
      </c>
      <c r="N89" s="326">
        <v>507656492.49269527</v>
      </c>
      <c r="O89" s="326">
        <v>480081094</v>
      </c>
    </row>
    <row r="90" spans="1:15" x14ac:dyDescent="0.35">
      <c r="A90" s="122" t="s">
        <v>184</v>
      </c>
      <c r="B90" s="122" t="s">
        <v>181</v>
      </c>
      <c r="C90" s="122" t="s">
        <v>65</v>
      </c>
      <c r="D90" s="122" t="s">
        <v>173</v>
      </c>
      <c r="E90" s="140" t="s">
        <v>123</v>
      </c>
      <c r="F90" s="343">
        <v>38336691</v>
      </c>
      <c r="G90" s="344">
        <v>35187667.799999997</v>
      </c>
      <c r="H90" s="344">
        <v>34914451.799999997</v>
      </c>
      <c r="I90" s="343">
        <v>30376473.405544899</v>
      </c>
      <c r="J90" s="326">
        <v>18447780</v>
      </c>
      <c r="K90" s="345">
        <v>6400793</v>
      </c>
      <c r="L90" s="346"/>
      <c r="M90" s="346"/>
      <c r="N90" s="327"/>
      <c r="O90" s="327"/>
    </row>
    <row r="91" spans="1:15" x14ac:dyDescent="0.35">
      <c r="A91" s="123" t="s">
        <v>185</v>
      </c>
      <c r="B91" s="122" t="s">
        <v>181</v>
      </c>
      <c r="C91" s="122" t="s">
        <v>65</v>
      </c>
      <c r="D91" s="122" t="s">
        <v>173</v>
      </c>
      <c r="E91" s="140" t="s">
        <v>123</v>
      </c>
      <c r="F91" s="346"/>
      <c r="G91" s="346"/>
      <c r="H91" s="346"/>
      <c r="I91" s="346"/>
      <c r="J91" s="326">
        <v>1304131</v>
      </c>
      <c r="K91" s="346"/>
      <c r="L91" s="346"/>
      <c r="M91" s="346"/>
      <c r="N91" s="327"/>
      <c r="O91" s="327"/>
    </row>
    <row r="92" spans="1:15" x14ac:dyDescent="0.35">
      <c r="A92" s="122" t="s">
        <v>187</v>
      </c>
      <c r="B92" s="122" t="s">
        <v>181</v>
      </c>
      <c r="C92" s="122" t="s">
        <v>65</v>
      </c>
      <c r="D92" s="122" t="s">
        <v>173</v>
      </c>
      <c r="E92" s="140" t="s">
        <v>123</v>
      </c>
      <c r="F92" s="343">
        <v>47644046.675999999</v>
      </c>
      <c r="G92" s="344">
        <v>43996802.361671999</v>
      </c>
      <c r="H92" s="344">
        <v>38033662.861000001</v>
      </c>
      <c r="I92" s="343">
        <v>31932073.198000003</v>
      </c>
      <c r="J92" s="326">
        <v>19904131.644396</v>
      </c>
      <c r="K92" s="345">
        <v>20690338.310000002</v>
      </c>
      <c r="L92" s="326">
        <v>26445843.600000001</v>
      </c>
      <c r="M92" s="326">
        <v>21442440</v>
      </c>
      <c r="N92" s="326">
        <v>20635352</v>
      </c>
      <c r="O92" s="326">
        <v>19501578</v>
      </c>
    </row>
    <row r="93" spans="1:15" x14ac:dyDescent="0.35">
      <c r="A93" s="122" t="s">
        <v>188</v>
      </c>
      <c r="B93" s="122" t="s">
        <v>181</v>
      </c>
      <c r="C93" s="122" t="s">
        <v>65</v>
      </c>
      <c r="D93" s="122" t="s">
        <v>173</v>
      </c>
      <c r="E93" s="140" t="s">
        <v>123</v>
      </c>
      <c r="F93" s="343">
        <v>151359268.59999999</v>
      </c>
      <c r="G93" s="344">
        <v>151445344.16214901</v>
      </c>
      <c r="H93" s="344">
        <v>149334741</v>
      </c>
      <c r="I93" s="343">
        <v>132251013.08941251</v>
      </c>
      <c r="J93" s="326">
        <v>97017142.259744003</v>
      </c>
      <c r="K93" s="345">
        <v>111719705</v>
      </c>
      <c r="L93" s="326">
        <v>122259610</v>
      </c>
      <c r="M93" s="326">
        <v>129176000</v>
      </c>
      <c r="N93" s="326">
        <v>120596485</v>
      </c>
      <c r="O93" s="326">
        <v>104796020</v>
      </c>
    </row>
    <row r="94" spans="1:15" x14ac:dyDescent="0.35">
      <c r="A94" s="122" t="s">
        <v>189</v>
      </c>
      <c r="B94" s="122" t="s">
        <v>181</v>
      </c>
      <c r="C94" s="122" t="s">
        <v>81</v>
      </c>
      <c r="D94" s="122" t="s">
        <v>173</v>
      </c>
      <c r="E94" s="140" t="s">
        <v>123</v>
      </c>
      <c r="F94" s="327"/>
      <c r="G94" s="327"/>
      <c r="H94" s="327"/>
      <c r="I94" s="327"/>
      <c r="J94" s="327"/>
      <c r="K94" s="327"/>
      <c r="L94" s="327"/>
      <c r="M94" s="326">
        <v>4278696</v>
      </c>
      <c r="N94" s="326">
        <v>3785939</v>
      </c>
      <c r="O94" s="326">
        <v>4028476</v>
      </c>
    </row>
    <row r="95" spans="1:15" x14ac:dyDescent="0.35">
      <c r="A95" s="122" t="s">
        <v>551</v>
      </c>
      <c r="B95" s="122" t="s">
        <v>181</v>
      </c>
      <c r="C95" s="122" t="s">
        <v>83</v>
      </c>
      <c r="D95" s="122" t="s">
        <v>173</v>
      </c>
      <c r="E95" s="140" t="s">
        <v>123</v>
      </c>
      <c r="F95" s="327"/>
      <c r="G95" s="327"/>
      <c r="H95" s="327"/>
      <c r="I95" s="327"/>
      <c r="J95" s="327"/>
      <c r="K95" s="327"/>
      <c r="L95" s="327"/>
      <c r="M95" s="327"/>
      <c r="N95" s="327"/>
      <c r="O95" s="326">
        <v>2085180</v>
      </c>
    </row>
    <row r="96" spans="1:15" x14ac:dyDescent="0.35">
      <c r="A96" s="122" t="s">
        <v>190</v>
      </c>
      <c r="B96" s="122" t="s">
        <v>181</v>
      </c>
      <c r="C96" s="122" t="s">
        <v>83</v>
      </c>
      <c r="D96" s="122" t="s">
        <v>173</v>
      </c>
      <c r="E96" s="140" t="s">
        <v>123</v>
      </c>
      <c r="F96" s="343">
        <v>12463785.16</v>
      </c>
      <c r="G96" s="344">
        <v>10394890.92</v>
      </c>
      <c r="H96" s="344">
        <v>8773427.8800000008</v>
      </c>
      <c r="I96" s="343">
        <v>7423064.2000000002</v>
      </c>
      <c r="J96" s="326">
        <v>4719027</v>
      </c>
      <c r="K96" s="345">
        <v>4477783.3970759995</v>
      </c>
      <c r="L96" s="326">
        <v>4387226</v>
      </c>
      <c r="M96" s="326">
        <v>3013320</v>
      </c>
      <c r="N96" s="326">
        <v>2290069</v>
      </c>
      <c r="O96" s="326">
        <v>412472</v>
      </c>
    </row>
    <row r="97" spans="1:15" x14ac:dyDescent="0.35">
      <c r="A97" s="122" t="s">
        <v>191</v>
      </c>
      <c r="B97" s="122" t="s">
        <v>181</v>
      </c>
      <c r="C97" s="122" t="s">
        <v>83</v>
      </c>
      <c r="D97" s="122" t="s">
        <v>173</v>
      </c>
      <c r="E97" s="140" t="s">
        <v>123</v>
      </c>
      <c r="F97" s="343">
        <v>917877.60000000009</v>
      </c>
      <c r="G97" s="344">
        <v>934770.60000000009</v>
      </c>
      <c r="H97" s="344">
        <v>840711.96</v>
      </c>
      <c r="I97" s="343">
        <v>685810.16</v>
      </c>
      <c r="J97" s="326">
        <v>557628.19999999995</v>
      </c>
      <c r="K97" s="345">
        <v>691005.76555200003</v>
      </c>
      <c r="L97" s="326">
        <v>621780.60000000009</v>
      </c>
      <c r="M97" s="326">
        <v>515681</v>
      </c>
      <c r="N97" s="326">
        <v>505926</v>
      </c>
      <c r="O97" s="326">
        <v>498331</v>
      </c>
    </row>
    <row r="98" spans="1:15" x14ac:dyDescent="0.35">
      <c r="A98" s="226" t="s">
        <v>192</v>
      </c>
      <c r="B98" s="226" t="s">
        <v>181</v>
      </c>
      <c r="C98" s="226" t="s">
        <v>83</v>
      </c>
      <c r="D98" s="226" t="s">
        <v>173</v>
      </c>
      <c r="E98" s="228" t="s">
        <v>123</v>
      </c>
      <c r="F98" s="343">
        <v>504140.2</v>
      </c>
      <c r="G98" s="344">
        <v>1278770.4000000001</v>
      </c>
      <c r="H98" s="344">
        <v>558223.19999999995</v>
      </c>
      <c r="I98" s="343">
        <v>583428.4</v>
      </c>
      <c r="J98" s="326">
        <v>458795.2</v>
      </c>
      <c r="K98" s="345">
        <v>361853.62138800003</v>
      </c>
      <c r="L98" s="326">
        <v>458795.2</v>
      </c>
      <c r="M98" s="327"/>
      <c r="N98" s="327"/>
      <c r="O98" s="327"/>
    </row>
    <row r="99" spans="1:15" x14ac:dyDescent="0.35">
      <c r="A99" s="232" t="s">
        <v>350</v>
      </c>
      <c r="B99" s="215"/>
      <c r="C99" s="215"/>
      <c r="D99" s="215"/>
      <c r="E99" s="215"/>
      <c r="F99" s="349">
        <f>SUM(F85:F98)</f>
        <v>932574859.33506</v>
      </c>
      <c r="G99" s="349">
        <f t="shared" ref="G99:L99" si="10">SUM(G85:G98)</f>
        <v>920354700.23289621</v>
      </c>
      <c r="H99" s="349">
        <f t="shared" si="10"/>
        <v>878505897.29332006</v>
      </c>
      <c r="I99" s="349">
        <f t="shared" si="10"/>
        <v>802962334.82555747</v>
      </c>
      <c r="J99" s="349">
        <f t="shared" si="10"/>
        <v>629775531.72761488</v>
      </c>
      <c r="K99" s="349">
        <f t="shared" si="10"/>
        <v>679481805.09401596</v>
      </c>
      <c r="L99" s="349">
        <f t="shared" si="10"/>
        <v>708473036.4202801</v>
      </c>
      <c r="M99" s="349">
        <f>SUM(M85:M98)</f>
        <v>723127837</v>
      </c>
      <c r="N99" s="349">
        <f>SUM(N85:N98)</f>
        <v>689554262.49269533</v>
      </c>
      <c r="O99" s="349">
        <f>SUM(O85:O98)</f>
        <v>643385420</v>
      </c>
    </row>
    <row r="100" spans="1:15" x14ac:dyDescent="0.35">
      <c r="A100" s="233" t="s">
        <v>351</v>
      </c>
      <c r="B100" s="157"/>
      <c r="C100" s="157"/>
      <c r="D100" s="157"/>
      <c r="E100" s="157"/>
      <c r="F100" s="349">
        <f>F78+F83+F99</f>
        <v>2242695123.2117167</v>
      </c>
      <c r="G100" s="349">
        <f t="shared" ref="G100:L100" si="11">G78+G83+G99</f>
        <v>2217986801.0715032</v>
      </c>
      <c r="H100" s="349">
        <f t="shared" si="11"/>
        <v>2186328767.5559211</v>
      </c>
      <c r="I100" s="349">
        <f t="shared" si="11"/>
        <v>2056476209.4610651</v>
      </c>
      <c r="J100" s="349">
        <f t="shared" si="11"/>
        <v>1856302756.0792148</v>
      </c>
      <c r="K100" s="349">
        <f t="shared" si="11"/>
        <v>1832868979.8940163</v>
      </c>
      <c r="L100" s="349">
        <f t="shared" si="11"/>
        <v>1804279509.8758874</v>
      </c>
      <c r="M100" s="349">
        <f>M78+M83+M99</f>
        <v>1832944829</v>
      </c>
      <c r="N100" s="349">
        <f>N78+N83+N99</f>
        <v>1789983326.4926953</v>
      </c>
      <c r="O100" s="349">
        <f>O78+O83+O99</f>
        <v>1641325173.4000001</v>
      </c>
    </row>
  </sheetData>
  <sheetProtection algorithmName="SHA-512" hashValue="LECUDxVCuxcL1DwGaVh7PPGp7cn/32xxDTKUddzykC/FnMQniMHYcfz1hjkWj+U02vrU0SF7uYCFHh8GqBczNw==" saltValue="3ft0gpJ4go6V3FNKhcrzBw=="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A506-3917-409B-9799-6148B20E8905}">
  <sheetPr>
    <tabColor rgb="FF8EA9DB"/>
  </sheetPr>
  <dimension ref="A2:P61"/>
  <sheetViews>
    <sheetView zoomScaleNormal="100" workbookViewId="0">
      <selection activeCell="A4" sqref="A4"/>
    </sheetView>
  </sheetViews>
  <sheetFormatPr defaultRowHeight="14.5" x14ac:dyDescent="0.35"/>
  <cols>
    <col min="1" max="1" width="48.7265625" customWidth="1"/>
    <col min="2" max="16" width="18.7265625" customWidth="1"/>
  </cols>
  <sheetData>
    <row r="2" spans="1:16" x14ac:dyDescent="0.35">
      <c r="B2" s="1" t="s">
        <v>50</v>
      </c>
    </row>
    <row r="3" spans="1:16" ht="17" x14ac:dyDescent="0.4">
      <c r="B3" s="288" t="s">
        <v>3</v>
      </c>
      <c r="C3" s="59" t="str">
        <f>'0. Table of Contents'!B4</f>
        <v>Last updated: 2026-07-06</v>
      </c>
    </row>
    <row r="5" spans="1:16" ht="20.149999999999999" customHeight="1" x14ac:dyDescent="0.45">
      <c r="A5" s="21" t="s">
        <v>352</v>
      </c>
    </row>
    <row r="6" spans="1:16" ht="18.5" x14ac:dyDescent="0.45">
      <c r="A6" s="439" t="s">
        <v>55</v>
      </c>
      <c r="B6" s="100">
        <v>2016</v>
      </c>
      <c r="C6" s="100">
        <v>2017</v>
      </c>
      <c r="D6" s="100">
        <v>2018</v>
      </c>
      <c r="E6" s="100">
        <v>2019</v>
      </c>
      <c r="F6" s="100">
        <v>2020</v>
      </c>
      <c r="G6" s="438">
        <v>2021</v>
      </c>
      <c r="H6" s="438"/>
      <c r="I6" s="438">
        <v>2022</v>
      </c>
      <c r="J6" s="438"/>
      <c r="K6" s="438">
        <v>2023</v>
      </c>
      <c r="L6" s="438"/>
      <c r="M6" s="438">
        <v>2024</v>
      </c>
      <c r="N6" s="438"/>
      <c r="O6" s="438">
        <v>2025</v>
      </c>
      <c r="P6" s="438"/>
    </row>
    <row r="7" spans="1:16" ht="64" customHeight="1" x14ac:dyDescent="0.35">
      <c r="A7" s="440"/>
      <c r="B7" s="115" t="s">
        <v>353</v>
      </c>
      <c r="C7" s="115" t="s">
        <v>353</v>
      </c>
      <c r="D7" s="115" t="s">
        <v>353</v>
      </c>
      <c r="E7" s="115" t="s">
        <v>353</v>
      </c>
      <c r="F7" s="115" t="s">
        <v>353</v>
      </c>
      <c r="G7" s="115" t="s">
        <v>354</v>
      </c>
      <c r="H7" s="115" t="s">
        <v>353</v>
      </c>
      <c r="I7" s="115" t="s">
        <v>354</v>
      </c>
      <c r="J7" s="115" t="s">
        <v>353</v>
      </c>
      <c r="K7" s="115" t="s">
        <v>354</v>
      </c>
      <c r="L7" s="115" t="s">
        <v>355</v>
      </c>
      <c r="M7" s="115" t="s">
        <v>354</v>
      </c>
      <c r="N7" s="115" t="s">
        <v>355</v>
      </c>
      <c r="O7" s="115" t="s">
        <v>354</v>
      </c>
      <c r="P7" s="115" t="s">
        <v>355</v>
      </c>
    </row>
    <row r="8" spans="1:16" ht="15.5" x14ac:dyDescent="0.35">
      <c r="A8" s="206" t="s">
        <v>339</v>
      </c>
      <c r="B8" s="202">
        <f t="shared" ref="B8:M8" si="0">SUM(B9:B59)</f>
        <v>8082539.944444444</v>
      </c>
      <c r="C8" s="202">
        <f t="shared" si="0"/>
        <v>13547088.888888888</v>
      </c>
      <c r="D8" s="202">
        <f t="shared" si="0"/>
        <v>6237760</v>
      </c>
      <c r="E8" s="202">
        <f t="shared" si="0"/>
        <v>7981731</v>
      </c>
      <c r="F8" s="202">
        <f t="shared" si="0"/>
        <v>9228000.916666666</v>
      </c>
      <c r="G8" s="202">
        <f t="shared" si="0"/>
        <v>51172004.394517399</v>
      </c>
      <c r="H8" s="202">
        <f t="shared" si="0"/>
        <v>6678904.166666666</v>
      </c>
      <c r="I8" s="202">
        <f t="shared" si="0"/>
        <v>61872485</v>
      </c>
      <c r="J8" s="202">
        <f t="shared" si="0"/>
        <v>6037487.111111111</v>
      </c>
      <c r="K8" s="202">
        <f t="shared" si="0"/>
        <v>197503220</v>
      </c>
      <c r="L8" s="351">
        <f t="shared" si="0"/>
        <v>9313897</v>
      </c>
      <c r="M8" s="202">
        <f t="shared" si="0"/>
        <v>268899113.97555566</v>
      </c>
      <c r="N8" s="202">
        <f t="shared" ref="N8:O8" si="1">SUM(N9:N59)</f>
        <v>10248550.833333334</v>
      </c>
      <c r="O8" s="202">
        <f t="shared" si="1"/>
        <v>257102532.33333337</v>
      </c>
      <c r="P8" s="202">
        <f t="shared" ref="P8" si="2">SUM(P9:P59)</f>
        <v>12418432.777777776</v>
      </c>
    </row>
    <row r="9" spans="1:16" x14ac:dyDescent="0.35">
      <c r="A9" s="116" t="s">
        <v>62</v>
      </c>
      <c r="B9" s="117"/>
      <c r="C9" s="117"/>
      <c r="D9" s="117"/>
      <c r="E9" s="117"/>
      <c r="F9" s="117"/>
      <c r="G9" s="117"/>
      <c r="H9" s="117"/>
      <c r="I9" s="117"/>
      <c r="J9" s="117"/>
      <c r="K9" s="271"/>
      <c r="L9" s="117"/>
      <c r="M9" s="271"/>
      <c r="N9" s="117"/>
      <c r="O9" s="271"/>
      <c r="P9" s="118"/>
    </row>
    <row r="10" spans="1:16" x14ac:dyDescent="0.35">
      <c r="A10" s="119" t="s">
        <v>86</v>
      </c>
      <c r="B10" s="120"/>
      <c r="C10" s="120"/>
      <c r="D10" s="120"/>
      <c r="E10" s="120"/>
      <c r="F10" s="120"/>
      <c r="G10" s="117"/>
      <c r="H10" s="117"/>
      <c r="I10" s="120"/>
      <c r="J10" s="120"/>
      <c r="K10" s="270"/>
      <c r="L10" s="120"/>
      <c r="M10" s="120"/>
      <c r="N10" s="120"/>
      <c r="O10" s="423"/>
      <c r="P10" s="121"/>
    </row>
    <row r="11" spans="1:16" x14ac:dyDescent="0.35">
      <c r="A11" s="122" t="s">
        <v>92</v>
      </c>
      <c r="B11" s="65"/>
      <c r="C11" s="65"/>
      <c r="D11" s="65"/>
      <c r="E11" s="65"/>
      <c r="F11" s="65"/>
      <c r="G11" s="65"/>
      <c r="H11" s="65"/>
      <c r="I11" s="65"/>
      <c r="J11" s="65"/>
      <c r="K11" s="101">
        <v>78292800</v>
      </c>
      <c r="L11" s="144"/>
      <c r="M11" s="326">
        <v>68742600</v>
      </c>
      <c r="N11" s="326"/>
      <c r="O11" s="326">
        <v>74612184.166666672</v>
      </c>
      <c r="P11" s="326"/>
    </row>
    <row r="12" spans="1:16" x14ac:dyDescent="0.35">
      <c r="A12" s="122" t="s">
        <v>93</v>
      </c>
      <c r="B12" s="65"/>
      <c r="C12" s="65"/>
      <c r="D12" s="65"/>
      <c r="E12" s="65"/>
      <c r="F12" s="65"/>
      <c r="G12" s="65"/>
      <c r="H12" s="65"/>
      <c r="I12" s="102">
        <v>856077</v>
      </c>
      <c r="J12" s="102"/>
      <c r="K12" s="101">
        <v>1300811</v>
      </c>
      <c r="L12" s="144"/>
      <c r="M12" s="326">
        <v>2039025.7937932203</v>
      </c>
      <c r="N12" s="326"/>
      <c r="O12" s="326">
        <v>1952960.2777777778</v>
      </c>
      <c r="P12" s="326"/>
    </row>
    <row r="13" spans="1:16" x14ac:dyDescent="0.35">
      <c r="A13" s="122" t="s">
        <v>94</v>
      </c>
      <c r="B13" s="102">
        <v>5326470.944444444</v>
      </c>
      <c r="C13" s="102">
        <v>7936900</v>
      </c>
      <c r="D13" s="102">
        <v>4958602</v>
      </c>
      <c r="E13" s="102">
        <v>3738538.888888889</v>
      </c>
      <c r="F13" s="102">
        <v>4508027</v>
      </c>
      <c r="G13" s="355"/>
      <c r="H13" s="355"/>
      <c r="I13" s="355"/>
      <c r="J13" s="354"/>
      <c r="K13" s="354"/>
      <c r="L13" s="156"/>
      <c r="M13" s="327"/>
      <c r="N13" s="360"/>
      <c r="O13" s="327"/>
      <c r="P13" s="360"/>
    </row>
    <row r="14" spans="1:16" x14ac:dyDescent="0.35">
      <c r="A14" s="122" t="s">
        <v>99</v>
      </c>
      <c r="B14" s="65"/>
      <c r="C14" s="65"/>
      <c r="D14" s="102">
        <v>1200000</v>
      </c>
      <c r="E14" s="102"/>
      <c r="F14" s="102"/>
      <c r="G14" s="65"/>
      <c r="H14" s="65"/>
      <c r="I14" s="65"/>
      <c r="J14" s="65"/>
      <c r="K14" s="101"/>
      <c r="L14" s="144"/>
      <c r="M14" s="326">
        <v>58006166.666666664</v>
      </c>
      <c r="N14" s="326"/>
      <c r="O14" s="326">
        <v>56292741.94444444</v>
      </c>
      <c r="P14" s="326"/>
    </row>
    <row r="15" spans="1:16" x14ac:dyDescent="0.35">
      <c r="A15" s="122" t="s">
        <v>100</v>
      </c>
      <c r="B15" s="102">
        <v>2756069</v>
      </c>
      <c r="C15" s="102">
        <v>5610188.888888889</v>
      </c>
      <c r="D15" s="102"/>
      <c r="E15" s="102">
        <v>3380976.111111111</v>
      </c>
      <c r="F15" s="102">
        <v>3877713.9166666665</v>
      </c>
      <c r="G15" s="102"/>
      <c r="H15" s="102">
        <v>5838408.055555555</v>
      </c>
      <c r="I15" s="65"/>
      <c r="J15" s="102">
        <v>5130858</v>
      </c>
      <c r="K15" s="101"/>
      <c r="L15" s="144">
        <v>6121198</v>
      </c>
      <c r="M15" s="326"/>
      <c r="N15" s="326">
        <v>5826320.833333333</v>
      </c>
      <c r="O15" s="326"/>
      <c r="P15" s="326">
        <v>7570525.555555555</v>
      </c>
    </row>
    <row r="16" spans="1:16" x14ac:dyDescent="0.35">
      <c r="A16" s="122" t="s">
        <v>102</v>
      </c>
      <c r="B16" s="65"/>
      <c r="C16" s="65"/>
      <c r="D16" s="65"/>
      <c r="E16" s="65"/>
      <c r="F16" s="102"/>
      <c r="G16" s="65"/>
      <c r="H16" s="65"/>
      <c r="I16" s="102">
        <v>7148</v>
      </c>
      <c r="J16" s="102"/>
      <c r="K16" s="101">
        <v>264352</v>
      </c>
      <c r="L16" s="144"/>
      <c r="M16" s="326">
        <v>253466.93000000002</v>
      </c>
      <c r="N16" s="326"/>
      <c r="O16" s="326">
        <v>252393.88888888888</v>
      </c>
      <c r="P16" s="326"/>
    </row>
    <row r="17" spans="1:16" x14ac:dyDescent="0.35">
      <c r="A17" s="122" t="s">
        <v>104</v>
      </c>
      <c r="B17" s="65"/>
      <c r="C17" s="65"/>
      <c r="D17" s="65"/>
      <c r="E17" s="65"/>
      <c r="F17" s="65"/>
      <c r="G17" s="65"/>
      <c r="H17" s="65"/>
      <c r="I17" s="102">
        <v>60122</v>
      </c>
      <c r="J17" s="102"/>
      <c r="K17" s="101">
        <v>2263515</v>
      </c>
      <c r="L17" s="144"/>
      <c r="M17" s="326">
        <v>2170310.64</v>
      </c>
      <c r="N17" s="326"/>
      <c r="O17" s="326">
        <v>2161122.5</v>
      </c>
      <c r="P17" s="326"/>
    </row>
    <row r="18" spans="1:16" x14ac:dyDescent="0.35">
      <c r="A18" s="122" t="s">
        <v>108</v>
      </c>
      <c r="B18" s="65"/>
      <c r="C18" s="65"/>
      <c r="D18" s="65"/>
      <c r="E18" s="65"/>
      <c r="F18" s="65"/>
      <c r="G18" s="65"/>
      <c r="H18" s="65"/>
      <c r="I18" s="102">
        <v>252650</v>
      </c>
      <c r="J18" s="102"/>
      <c r="K18" s="101">
        <v>2655293</v>
      </c>
      <c r="L18" s="144"/>
      <c r="M18" s="326">
        <v>2685165.2777777775</v>
      </c>
      <c r="N18" s="326"/>
      <c r="O18" s="326">
        <v>2673797.7777777775</v>
      </c>
      <c r="P18" s="326"/>
    </row>
    <row r="19" spans="1:16" x14ac:dyDescent="0.35">
      <c r="A19" s="122" t="s">
        <v>110</v>
      </c>
      <c r="B19" s="65"/>
      <c r="C19" s="65"/>
      <c r="D19" s="65"/>
      <c r="E19" s="65"/>
      <c r="F19" s="65"/>
      <c r="G19" s="65"/>
      <c r="H19" s="65"/>
      <c r="I19" s="102"/>
      <c r="J19" s="102"/>
      <c r="K19" s="101"/>
      <c r="L19" s="144"/>
      <c r="M19" s="326">
        <v>586025.27777777775</v>
      </c>
      <c r="N19" s="326"/>
      <c r="O19" s="326"/>
      <c r="P19" s="326"/>
    </row>
    <row r="20" spans="1:16" x14ac:dyDescent="0.35">
      <c r="A20" s="122" t="s">
        <v>112</v>
      </c>
      <c r="B20" s="65"/>
      <c r="C20" s="65"/>
      <c r="D20" s="65"/>
      <c r="E20" s="65"/>
      <c r="F20" s="65"/>
      <c r="G20" s="65"/>
      <c r="H20" s="65"/>
      <c r="I20" s="102"/>
      <c r="J20" s="102"/>
      <c r="K20" s="101">
        <v>769198</v>
      </c>
      <c r="L20" s="144"/>
      <c r="M20" s="326">
        <v>170428.30511016108</v>
      </c>
      <c r="N20" s="326"/>
      <c r="O20" s="326">
        <v>236296.66666666666</v>
      </c>
      <c r="P20" s="326"/>
    </row>
    <row r="21" spans="1:16" x14ac:dyDescent="0.35">
      <c r="A21" s="123" t="s">
        <v>114</v>
      </c>
      <c r="B21" s="355"/>
      <c r="C21" s="355"/>
      <c r="D21" s="355"/>
      <c r="E21" s="355"/>
      <c r="F21" s="355"/>
      <c r="G21" s="355"/>
      <c r="H21" s="355"/>
      <c r="I21" s="150"/>
      <c r="J21" s="150"/>
      <c r="K21" s="354"/>
      <c r="L21" s="156"/>
      <c r="M21" s="326">
        <v>2985367.5</v>
      </c>
      <c r="N21" s="326"/>
      <c r="O21" s="326"/>
      <c r="P21" s="326"/>
    </row>
    <row r="22" spans="1:16" x14ac:dyDescent="0.35">
      <c r="A22" s="122" t="s">
        <v>119</v>
      </c>
      <c r="B22" s="65"/>
      <c r="C22" s="355"/>
      <c r="D22" s="355"/>
      <c r="E22" s="355"/>
      <c r="F22" s="355"/>
      <c r="G22" s="355"/>
      <c r="H22" s="355"/>
      <c r="I22" s="102"/>
      <c r="J22" s="102"/>
      <c r="K22" s="101">
        <v>271581</v>
      </c>
      <c r="L22" s="144"/>
      <c r="M22" s="326">
        <v>702979.52000000014</v>
      </c>
      <c r="N22" s="326"/>
      <c r="O22" s="326">
        <v>699249.44444444438</v>
      </c>
      <c r="P22" s="326"/>
    </row>
    <row r="23" spans="1:16" x14ac:dyDescent="0.35">
      <c r="A23" s="123" t="s">
        <v>120</v>
      </c>
      <c r="B23" s="355"/>
      <c r="C23" s="355"/>
      <c r="D23" s="65"/>
      <c r="E23" s="65"/>
      <c r="F23" s="65"/>
      <c r="G23" s="65"/>
      <c r="H23" s="65"/>
      <c r="I23" s="102">
        <v>30408</v>
      </c>
      <c r="J23" s="102"/>
      <c r="K23" s="101">
        <v>45285</v>
      </c>
      <c r="L23" s="144"/>
      <c r="M23" s="326">
        <v>14322.231096618763</v>
      </c>
      <c r="N23" s="326"/>
      <c r="O23" s="326">
        <v>16521.388888888887</v>
      </c>
      <c r="P23" s="326"/>
    </row>
    <row r="24" spans="1:16" x14ac:dyDescent="0.35">
      <c r="A24" s="124" t="s">
        <v>123</v>
      </c>
      <c r="B24" s="125"/>
      <c r="C24" s="125"/>
      <c r="D24" s="125"/>
      <c r="E24" s="125"/>
      <c r="F24" s="125"/>
      <c r="G24" s="125"/>
      <c r="H24" s="125"/>
      <c r="I24" s="125"/>
      <c r="J24" s="125"/>
      <c r="K24" s="269"/>
      <c r="L24" s="134"/>
      <c r="M24" s="339"/>
      <c r="N24" s="134"/>
      <c r="O24" s="424"/>
      <c r="P24" s="136"/>
    </row>
    <row r="25" spans="1:16" x14ac:dyDescent="0.35">
      <c r="A25" s="119" t="s">
        <v>124</v>
      </c>
      <c r="B25" s="120"/>
      <c r="C25" s="120"/>
      <c r="D25" s="120"/>
      <c r="E25" s="120"/>
      <c r="F25" s="127"/>
      <c r="G25" s="120"/>
      <c r="H25" s="120"/>
      <c r="I25" s="120"/>
      <c r="J25" s="120"/>
      <c r="K25" s="269"/>
      <c r="L25" s="127"/>
      <c r="M25" s="341"/>
      <c r="N25" s="127"/>
      <c r="O25" s="425"/>
      <c r="P25" s="132"/>
    </row>
    <row r="26" spans="1:16" x14ac:dyDescent="0.35">
      <c r="A26" s="122" t="s">
        <v>125</v>
      </c>
      <c r="B26" s="122"/>
      <c r="C26" s="122"/>
      <c r="D26" s="122"/>
      <c r="E26" s="122"/>
      <c r="F26" s="122"/>
      <c r="G26" s="122"/>
      <c r="H26" s="122"/>
      <c r="I26" s="122"/>
      <c r="J26" s="122"/>
      <c r="K26" s="272">
        <v>10318498</v>
      </c>
      <c r="L26" s="352">
        <v>1684474</v>
      </c>
      <c r="M26" s="326">
        <v>9838703.8888888881</v>
      </c>
      <c r="N26" s="326">
        <v>1919391.3888888888</v>
      </c>
      <c r="O26" s="326">
        <v>7691292.5</v>
      </c>
      <c r="P26" s="326">
        <v>1725915.5555555555</v>
      </c>
    </row>
    <row r="27" spans="1:16" x14ac:dyDescent="0.35">
      <c r="A27" s="123" t="s">
        <v>128</v>
      </c>
      <c r="B27" s="133"/>
      <c r="C27" s="133"/>
      <c r="D27" s="133"/>
      <c r="E27" s="133"/>
      <c r="F27" s="122"/>
      <c r="G27" s="122"/>
      <c r="H27" s="122"/>
      <c r="I27" s="122"/>
      <c r="J27" s="122"/>
      <c r="K27" s="272">
        <v>43672</v>
      </c>
      <c r="L27" s="353"/>
      <c r="M27" s="326">
        <v>48107.5</v>
      </c>
      <c r="N27" s="326"/>
      <c r="O27" s="326">
        <v>49043.333333333336</v>
      </c>
      <c r="P27" s="326"/>
    </row>
    <row r="28" spans="1:16" x14ac:dyDescent="0.35">
      <c r="A28" s="123" t="s">
        <v>130</v>
      </c>
      <c r="B28" s="133"/>
      <c r="C28" s="133"/>
      <c r="D28" s="133"/>
      <c r="E28" s="122"/>
      <c r="F28" s="122"/>
      <c r="G28" s="122"/>
      <c r="H28" s="122"/>
      <c r="I28" s="122"/>
      <c r="J28" s="122"/>
      <c r="K28" s="272">
        <v>9769</v>
      </c>
      <c r="L28" s="353"/>
      <c r="M28" s="326">
        <v>42628.888888888891</v>
      </c>
      <c r="N28" s="326"/>
      <c r="O28" s="326">
        <v>39343.611111111109</v>
      </c>
      <c r="P28" s="326"/>
    </row>
    <row r="29" spans="1:16" x14ac:dyDescent="0.35">
      <c r="A29" s="123" t="s">
        <v>133</v>
      </c>
      <c r="B29" s="133"/>
      <c r="C29" s="133"/>
      <c r="D29" s="133"/>
      <c r="E29" s="122"/>
      <c r="F29" s="122"/>
      <c r="G29" s="122"/>
      <c r="H29" s="122"/>
      <c r="I29" s="122"/>
      <c r="J29" s="122"/>
      <c r="K29" s="272">
        <v>106464</v>
      </c>
      <c r="L29" s="353"/>
      <c r="M29" s="326">
        <v>132196.66666666666</v>
      </c>
      <c r="N29" s="326"/>
      <c r="O29" s="326"/>
      <c r="P29" s="326"/>
    </row>
    <row r="30" spans="1:16" x14ac:dyDescent="0.35">
      <c r="A30" s="122" t="s">
        <v>134</v>
      </c>
      <c r="B30" s="122"/>
      <c r="C30" s="122"/>
      <c r="D30" s="122"/>
      <c r="E30" s="122"/>
      <c r="F30" s="122"/>
      <c r="G30" s="122"/>
      <c r="H30" s="122"/>
      <c r="I30" s="122"/>
      <c r="J30" s="122"/>
      <c r="K30" s="272">
        <v>2574211</v>
      </c>
      <c r="L30" s="353"/>
      <c r="M30" s="326">
        <v>12720000</v>
      </c>
      <c r="N30" s="326"/>
      <c r="O30" s="326">
        <v>13229630.277777778</v>
      </c>
      <c r="P30" s="326"/>
    </row>
    <row r="31" spans="1:16" x14ac:dyDescent="0.35">
      <c r="A31" s="122" t="s">
        <v>335</v>
      </c>
      <c r="B31" s="122"/>
      <c r="C31" s="122"/>
      <c r="D31" s="122"/>
      <c r="E31" s="122"/>
      <c r="F31" s="122"/>
      <c r="G31" s="122"/>
      <c r="H31" s="122"/>
      <c r="I31" s="122"/>
      <c r="J31" s="122"/>
      <c r="K31" s="272"/>
      <c r="L31" s="353"/>
      <c r="M31" s="326">
        <v>12500000</v>
      </c>
      <c r="N31" s="326"/>
      <c r="O31" s="326">
        <v>7600000</v>
      </c>
      <c r="P31" s="326"/>
    </row>
    <row r="32" spans="1:16" x14ac:dyDescent="0.35">
      <c r="A32" s="122" t="s">
        <v>336</v>
      </c>
      <c r="B32" s="65"/>
      <c r="C32" s="65"/>
      <c r="D32" s="65"/>
      <c r="E32" s="102">
        <v>800165</v>
      </c>
      <c r="F32" s="102">
        <v>770815</v>
      </c>
      <c r="G32" s="102"/>
      <c r="H32" s="102">
        <v>771646.11111111112</v>
      </c>
      <c r="I32" s="102"/>
      <c r="J32" s="102">
        <v>771646.11111111112</v>
      </c>
      <c r="K32" s="101"/>
      <c r="L32" s="144">
        <v>396250</v>
      </c>
      <c r="M32" s="326"/>
      <c r="N32" s="326">
        <v>719272.5</v>
      </c>
      <c r="O32" s="326"/>
      <c r="P32" s="326">
        <v>834101.38888888876</v>
      </c>
    </row>
    <row r="33" spans="1:16" x14ac:dyDescent="0.35">
      <c r="A33" s="122" t="s">
        <v>144</v>
      </c>
      <c r="B33" s="65"/>
      <c r="C33" s="65"/>
      <c r="D33" s="65"/>
      <c r="E33" s="65"/>
      <c r="F33" s="65"/>
      <c r="G33" s="65"/>
      <c r="H33" s="65"/>
      <c r="I33" s="65"/>
      <c r="J33" s="65"/>
      <c r="K33" s="101">
        <v>20569329</v>
      </c>
      <c r="L33" s="144"/>
      <c r="M33" s="326">
        <v>20860023.888888888</v>
      </c>
      <c r="N33" s="326"/>
      <c r="O33" s="326">
        <v>18558460</v>
      </c>
      <c r="P33" s="326"/>
    </row>
    <row r="34" spans="1:16" x14ac:dyDescent="0.35">
      <c r="A34" s="122" t="s">
        <v>146</v>
      </c>
      <c r="B34" s="65"/>
      <c r="C34" s="65"/>
      <c r="D34" s="65"/>
      <c r="E34" s="65"/>
      <c r="F34" s="65"/>
      <c r="G34" s="65"/>
      <c r="H34" s="65"/>
      <c r="I34" s="65"/>
      <c r="J34" s="65"/>
      <c r="K34" s="101">
        <v>15757114</v>
      </c>
      <c r="L34" s="144">
        <v>1063079</v>
      </c>
      <c r="M34" s="326">
        <v>14156053.888888888</v>
      </c>
      <c r="N34" s="326">
        <v>1766784.4444444445</v>
      </c>
      <c r="O34" s="326">
        <v>12975347.055555554</v>
      </c>
      <c r="P34" s="326">
        <v>2057550</v>
      </c>
    </row>
    <row r="35" spans="1:16" x14ac:dyDescent="0.35">
      <c r="A35" s="122" t="s">
        <v>148</v>
      </c>
      <c r="B35" s="355"/>
      <c r="C35" s="355"/>
      <c r="D35" s="355"/>
      <c r="E35" s="355"/>
      <c r="F35" s="355"/>
      <c r="G35" s="355"/>
      <c r="H35" s="355"/>
      <c r="I35" s="355"/>
      <c r="J35" s="355"/>
      <c r="K35" s="354"/>
      <c r="L35" s="156"/>
      <c r="M35" s="326">
        <v>17518.888888888887</v>
      </c>
      <c r="N35" s="326"/>
      <c r="O35" s="327"/>
      <c r="P35" s="327"/>
    </row>
    <row r="36" spans="1:16" x14ac:dyDescent="0.35">
      <c r="A36" s="122" t="s">
        <v>150</v>
      </c>
      <c r="B36" s="355"/>
      <c r="C36" s="355"/>
      <c r="D36" s="355"/>
      <c r="E36" s="355"/>
      <c r="F36" s="355"/>
      <c r="G36" s="355"/>
      <c r="H36" s="355"/>
      <c r="I36" s="355"/>
      <c r="J36" s="355"/>
      <c r="K36" s="354"/>
      <c r="L36" s="156"/>
      <c r="M36" s="326">
        <v>222738.88888888888</v>
      </c>
      <c r="N36" s="326"/>
      <c r="O36" s="327"/>
      <c r="P36" s="327"/>
    </row>
    <row r="37" spans="1:16" x14ac:dyDescent="0.35">
      <c r="A37" s="122" t="s">
        <v>151</v>
      </c>
      <c r="B37" s="355"/>
      <c r="C37" s="355"/>
      <c r="D37" s="355"/>
      <c r="E37" s="355"/>
      <c r="F37" s="355"/>
      <c r="G37" s="355"/>
      <c r="H37" s="355"/>
      <c r="I37" s="355"/>
      <c r="J37" s="355"/>
      <c r="K37" s="354"/>
      <c r="L37" s="156"/>
      <c r="M37" s="326">
        <v>18756.944444444445</v>
      </c>
      <c r="N37" s="326"/>
      <c r="O37" s="327"/>
      <c r="P37" s="327"/>
    </row>
    <row r="38" spans="1:16" x14ac:dyDescent="0.35">
      <c r="A38" s="122" t="s">
        <v>152</v>
      </c>
      <c r="B38" s="355"/>
      <c r="C38" s="355"/>
      <c r="D38" s="355"/>
      <c r="E38" s="355"/>
      <c r="F38" s="355"/>
      <c r="G38" s="355"/>
      <c r="H38" s="355"/>
      <c r="I38" s="355"/>
      <c r="J38" s="355"/>
      <c r="K38" s="354"/>
      <c r="L38" s="156"/>
      <c r="M38" s="326">
        <v>6693.8888888888887</v>
      </c>
      <c r="N38" s="326"/>
      <c r="O38" s="327"/>
      <c r="P38" s="327"/>
    </row>
    <row r="39" spans="1:16" x14ac:dyDescent="0.35">
      <c r="A39" s="123" t="s">
        <v>153</v>
      </c>
      <c r="B39" s="355"/>
      <c r="C39" s="65"/>
      <c r="D39" s="65"/>
      <c r="E39" s="65"/>
      <c r="F39" s="65"/>
      <c r="G39" s="65"/>
      <c r="H39" s="65"/>
      <c r="I39" s="65"/>
      <c r="J39" s="65"/>
      <c r="K39" s="101">
        <v>74009</v>
      </c>
      <c r="L39" s="144"/>
      <c r="M39" s="326"/>
      <c r="N39" s="326">
        <v>5161.1111111111113</v>
      </c>
      <c r="O39" s="327"/>
      <c r="P39" s="327"/>
    </row>
    <row r="40" spans="1:16" x14ac:dyDescent="0.35">
      <c r="A40" s="51" t="s">
        <v>549</v>
      </c>
      <c r="B40" s="355"/>
      <c r="C40" s="355"/>
      <c r="D40" s="355"/>
      <c r="E40" s="355"/>
      <c r="F40" s="355"/>
      <c r="G40" s="355"/>
      <c r="H40" s="355"/>
      <c r="I40" s="355"/>
      <c r="J40" s="355"/>
      <c r="K40" s="355"/>
      <c r="L40" s="355"/>
      <c r="M40" s="355"/>
      <c r="N40" s="355"/>
      <c r="O40" s="326"/>
      <c r="P40" s="326">
        <v>185377.22222222222</v>
      </c>
    </row>
    <row r="41" spans="1:16" x14ac:dyDescent="0.35">
      <c r="A41" s="122" t="s">
        <v>155</v>
      </c>
      <c r="B41" s="65"/>
      <c r="C41" s="65"/>
      <c r="D41" s="65"/>
      <c r="E41" s="65"/>
      <c r="F41" s="65"/>
      <c r="G41" s="65"/>
      <c r="H41" s="65"/>
      <c r="I41" s="65"/>
      <c r="J41" s="65"/>
      <c r="K41" s="101">
        <v>61948</v>
      </c>
      <c r="L41" s="144"/>
      <c r="M41" s="326">
        <v>56200</v>
      </c>
      <c r="N41" s="326"/>
      <c r="O41" s="327"/>
      <c r="P41" s="327"/>
    </row>
    <row r="42" spans="1:16" x14ac:dyDescent="0.35">
      <c r="A42" s="122" t="s">
        <v>156</v>
      </c>
      <c r="B42" s="65"/>
      <c r="C42" s="65"/>
      <c r="D42" s="65"/>
      <c r="E42" s="65"/>
      <c r="F42" s="65"/>
      <c r="G42" s="65"/>
      <c r="H42" s="65"/>
      <c r="I42" s="65"/>
      <c r="J42" s="65"/>
      <c r="K42" s="101">
        <v>22540</v>
      </c>
      <c r="L42" s="144"/>
      <c r="M42" s="326">
        <v>25198.055555555555</v>
      </c>
      <c r="N42" s="326"/>
      <c r="O42" s="327"/>
      <c r="P42" s="327"/>
    </row>
    <row r="43" spans="1:16" x14ac:dyDescent="0.35">
      <c r="A43" s="122" t="s">
        <v>158</v>
      </c>
      <c r="B43" s="65"/>
      <c r="C43" s="65"/>
      <c r="D43" s="65"/>
      <c r="E43" s="65"/>
      <c r="F43" s="65"/>
      <c r="G43" s="65"/>
      <c r="H43" s="65"/>
      <c r="I43" s="65"/>
      <c r="J43" s="65"/>
      <c r="K43" s="101">
        <v>10246</v>
      </c>
      <c r="L43" s="144"/>
      <c r="M43" s="326">
        <v>3716.9444444444443</v>
      </c>
      <c r="N43" s="326"/>
      <c r="O43" s="327"/>
      <c r="P43" s="327"/>
    </row>
    <row r="44" spans="1:16" x14ac:dyDescent="0.35">
      <c r="A44" s="122" t="s">
        <v>159</v>
      </c>
      <c r="B44" s="65"/>
      <c r="C44" s="65"/>
      <c r="D44" s="65"/>
      <c r="E44" s="65"/>
      <c r="F44" s="65"/>
      <c r="G44" s="65"/>
      <c r="H44" s="65"/>
      <c r="I44" s="65"/>
      <c r="J44" s="65"/>
      <c r="K44" s="101">
        <v>21354</v>
      </c>
      <c r="L44" s="144"/>
      <c r="M44" s="326">
        <v>20121.111111111109</v>
      </c>
      <c r="N44" s="326"/>
      <c r="O44" s="327"/>
      <c r="P44" s="327"/>
    </row>
    <row r="45" spans="1:16" x14ac:dyDescent="0.35">
      <c r="A45" s="122" t="s">
        <v>161</v>
      </c>
      <c r="B45" s="65"/>
      <c r="C45" s="65"/>
      <c r="D45" s="65"/>
      <c r="E45" s="65"/>
      <c r="F45" s="65"/>
      <c r="G45" s="65"/>
      <c r="H45" s="65"/>
      <c r="I45" s="65"/>
      <c r="J45" s="65"/>
      <c r="K45" s="101">
        <v>36672</v>
      </c>
      <c r="L45" s="144"/>
      <c r="M45" s="326">
        <v>36208.055555555555</v>
      </c>
      <c r="N45" s="326"/>
      <c r="O45" s="327"/>
      <c r="P45" s="327"/>
    </row>
    <row r="46" spans="1:16" x14ac:dyDescent="0.35">
      <c r="A46" s="122" t="s">
        <v>165</v>
      </c>
      <c r="B46" s="65"/>
      <c r="C46" s="65"/>
      <c r="D46" s="65"/>
      <c r="E46" s="102"/>
      <c r="F46" s="102"/>
      <c r="G46" s="102"/>
      <c r="H46" s="102"/>
      <c r="I46" s="102"/>
      <c r="J46" s="102"/>
      <c r="K46" s="101">
        <v>18438</v>
      </c>
      <c r="L46" s="144"/>
      <c r="M46" s="326">
        <v>10151.111111111111</v>
      </c>
      <c r="N46" s="326"/>
      <c r="O46" s="327"/>
      <c r="P46" s="327"/>
    </row>
    <row r="47" spans="1:16" x14ac:dyDescent="0.35">
      <c r="A47" s="51" t="s">
        <v>550</v>
      </c>
      <c r="B47" s="355"/>
      <c r="C47" s="355"/>
      <c r="D47" s="355"/>
      <c r="E47" s="355"/>
      <c r="F47" s="355"/>
      <c r="G47" s="355"/>
      <c r="H47" s="355"/>
      <c r="I47" s="355"/>
      <c r="J47" s="355"/>
      <c r="K47" s="355"/>
      <c r="L47" s="355"/>
      <c r="M47" s="355"/>
      <c r="N47" s="421"/>
      <c r="O47" s="326">
        <v>188126.94444444444</v>
      </c>
      <c r="P47" s="326"/>
    </row>
    <row r="48" spans="1:16" x14ac:dyDescent="0.35">
      <c r="A48" s="124" t="s">
        <v>170</v>
      </c>
      <c r="B48" s="125"/>
      <c r="C48" s="125"/>
      <c r="D48" s="125"/>
      <c r="E48" s="125"/>
      <c r="F48" s="125"/>
      <c r="G48" s="125"/>
      <c r="H48" s="125"/>
      <c r="I48" s="125"/>
      <c r="J48" s="125"/>
      <c r="K48" s="269"/>
      <c r="L48" s="134"/>
      <c r="M48" s="340"/>
      <c r="N48" s="134"/>
      <c r="O48" s="426"/>
      <c r="P48" s="136"/>
    </row>
    <row r="49" spans="1:16" x14ac:dyDescent="0.35">
      <c r="A49" s="122" t="s">
        <v>171</v>
      </c>
      <c r="B49" s="65"/>
      <c r="C49" s="65"/>
      <c r="D49" s="65"/>
      <c r="E49" s="65"/>
      <c r="F49" s="65"/>
      <c r="G49" s="102">
        <v>232573.2180987779</v>
      </c>
      <c r="H49" s="102"/>
      <c r="I49" s="102">
        <v>276750</v>
      </c>
      <c r="J49" s="102"/>
      <c r="K49" s="101"/>
      <c r="L49" s="144"/>
      <c r="M49" s="326"/>
      <c r="N49" s="326"/>
      <c r="O49" s="326"/>
      <c r="P49" s="326"/>
    </row>
    <row r="50" spans="1:16" x14ac:dyDescent="0.35">
      <c r="A50" s="123" t="s">
        <v>180</v>
      </c>
      <c r="B50" s="355"/>
      <c r="C50" s="355"/>
      <c r="D50" s="102">
        <v>79158</v>
      </c>
      <c r="E50" s="102">
        <v>62051</v>
      </c>
      <c r="F50" s="102">
        <v>65775</v>
      </c>
      <c r="G50" s="102">
        <v>2646004.6356978393</v>
      </c>
      <c r="H50" s="102">
        <v>68850</v>
      </c>
      <c r="I50" s="102">
        <v>3289719</v>
      </c>
      <c r="J50" s="102">
        <v>134983</v>
      </c>
      <c r="K50" s="101">
        <v>3279653</v>
      </c>
      <c r="L50" s="144">
        <v>48896</v>
      </c>
      <c r="M50" s="326">
        <v>3172537.7777777775</v>
      </c>
      <c r="N50" s="326">
        <v>11620.555555555555</v>
      </c>
      <c r="O50" s="326">
        <v>3113378.611111111</v>
      </c>
      <c r="P50" s="326">
        <v>44963.055555555555</v>
      </c>
    </row>
    <row r="51" spans="1:16" x14ac:dyDescent="0.35">
      <c r="A51" s="122" t="s">
        <v>183</v>
      </c>
      <c r="B51" s="65"/>
      <c r="C51" s="65"/>
      <c r="D51" s="65"/>
      <c r="E51" s="65"/>
      <c r="F51" s="102">
        <v>5670</v>
      </c>
      <c r="G51" s="102">
        <v>39204857.565457769</v>
      </c>
      <c r="H51" s="102"/>
      <c r="I51" s="102">
        <v>46050162</v>
      </c>
      <c r="J51" s="102"/>
      <c r="K51" s="101">
        <v>46674946</v>
      </c>
      <c r="L51" s="144"/>
      <c r="M51" s="326">
        <v>44031049.44444444</v>
      </c>
      <c r="N51" s="326"/>
      <c r="O51" s="326">
        <v>43413895.833333336</v>
      </c>
      <c r="P51" s="326"/>
    </row>
    <row r="52" spans="1:16" x14ac:dyDescent="0.35">
      <c r="A52" s="122" t="s">
        <v>184</v>
      </c>
      <c r="B52" s="65"/>
      <c r="C52" s="65"/>
      <c r="D52" s="65"/>
      <c r="E52" s="65"/>
      <c r="F52" s="65"/>
      <c r="G52" s="102">
        <v>497259.01895728352</v>
      </c>
      <c r="H52" s="102"/>
      <c r="I52" s="355"/>
      <c r="J52" s="355"/>
      <c r="K52" s="354"/>
      <c r="L52" s="156"/>
      <c r="M52" s="327"/>
      <c r="N52" s="327"/>
      <c r="O52" s="327"/>
      <c r="P52" s="327"/>
    </row>
    <row r="53" spans="1:16" x14ac:dyDescent="0.35">
      <c r="A53" s="122" t="s">
        <v>187</v>
      </c>
      <c r="B53" s="65"/>
      <c r="C53" s="65"/>
      <c r="D53" s="65"/>
      <c r="E53" s="65"/>
      <c r="F53" s="65"/>
      <c r="G53" s="102">
        <v>1059486.8392562068</v>
      </c>
      <c r="H53" s="102"/>
      <c r="I53" s="102">
        <v>1364196</v>
      </c>
      <c r="J53" s="102"/>
      <c r="K53" s="101">
        <v>1300352</v>
      </c>
      <c r="L53" s="144"/>
      <c r="M53" s="326">
        <v>1395210</v>
      </c>
      <c r="N53" s="326"/>
      <c r="O53" s="326">
        <v>1214453.8888888888</v>
      </c>
      <c r="P53" s="326"/>
    </row>
    <row r="54" spans="1:16" x14ac:dyDescent="0.35">
      <c r="A54" s="122" t="s">
        <v>188</v>
      </c>
      <c r="B54" s="65"/>
      <c r="C54" s="65"/>
      <c r="D54" s="65"/>
      <c r="E54" s="65"/>
      <c r="F54" s="65"/>
      <c r="G54" s="102">
        <v>6765579.8840107294</v>
      </c>
      <c r="H54" s="102"/>
      <c r="I54" s="102">
        <v>8627500</v>
      </c>
      <c r="J54" s="102"/>
      <c r="K54" s="101">
        <v>8949400</v>
      </c>
      <c r="L54" s="144"/>
      <c r="M54" s="326">
        <v>9666388.055555556</v>
      </c>
      <c r="N54" s="326"/>
      <c r="O54" s="326">
        <v>8774291.3888888881</v>
      </c>
      <c r="P54" s="326"/>
    </row>
    <row r="55" spans="1:16" x14ac:dyDescent="0.35">
      <c r="A55" s="122" t="s">
        <v>189</v>
      </c>
      <c r="B55" s="355"/>
      <c r="C55" s="355"/>
      <c r="D55" s="355"/>
      <c r="E55" s="355"/>
      <c r="F55" s="355"/>
      <c r="G55" s="150"/>
      <c r="H55" s="150"/>
      <c r="I55" s="150"/>
      <c r="J55" s="150"/>
      <c r="K55" s="101">
        <v>949648</v>
      </c>
      <c r="L55" s="144"/>
      <c r="M55" s="326">
        <v>861236.66666666663</v>
      </c>
      <c r="N55" s="326"/>
      <c r="O55" s="326">
        <v>881212.22222222225</v>
      </c>
      <c r="P55" s="326"/>
    </row>
    <row r="56" spans="1:16" x14ac:dyDescent="0.35">
      <c r="A56" s="122" t="s">
        <v>551</v>
      </c>
      <c r="B56" s="355"/>
      <c r="C56" s="355"/>
      <c r="D56" s="355"/>
      <c r="E56" s="355"/>
      <c r="F56" s="355"/>
      <c r="G56" s="150"/>
      <c r="H56" s="150"/>
      <c r="I56" s="150"/>
      <c r="J56" s="150"/>
      <c r="K56" s="150"/>
      <c r="L56" s="150"/>
      <c r="M56" s="150"/>
      <c r="N56" s="150"/>
      <c r="O56" s="326">
        <v>422179.16666666663</v>
      </c>
      <c r="P56" s="326"/>
    </row>
    <row r="57" spans="1:16" x14ac:dyDescent="0.35">
      <c r="A57" s="122" t="s">
        <v>190</v>
      </c>
      <c r="B57" s="65"/>
      <c r="C57" s="65"/>
      <c r="D57" s="65"/>
      <c r="E57" s="65"/>
      <c r="F57" s="65"/>
      <c r="G57" s="102">
        <v>678631.97434176423</v>
      </c>
      <c r="H57" s="102"/>
      <c r="I57" s="102">
        <v>936165</v>
      </c>
      <c r="J57" s="102"/>
      <c r="K57" s="101">
        <v>768097</v>
      </c>
      <c r="L57" s="144"/>
      <c r="M57" s="326">
        <v>615760</v>
      </c>
      <c r="N57" s="326"/>
      <c r="O57" s="326">
        <v>54609.444444444445</v>
      </c>
      <c r="P57" s="326"/>
    </row>
    <row r="58" spans="1:16" x14ac:dyDescent="0.35">
      <c r="A58" s="122" t="s">
        <v>191</v>
      </c>
      <c r="B58" s="65"/>
      <c r="C58" s="65"/>
      <c r="D58" s="65"/>
      <c r="E58" s="65"/>
      <c r="F58" s="65"/>
      <c r="G58" s="102">
        <v>71966.0725838137</v>
      </c>
      <c r="H58" s="102"/>
      <c r="I58" s="102">
        <v>98661</v>
      </c>
      <c r="J58" s="102"/>
      <c r="K58" s="101">
        <v>94025</v>
      </c>
      <c r="L58" s="144"/>
      <c r="M58" s="326">
        <v>86055.277777777781</v>
      </c>
      <c r="N58" s="326"/>
      <c r="O58" s="326"/>
      <c r="P58" s="326"/>
    </row>
    <row r="59" spans="1:16" x14ac:dyDescent="0.35">
      <c r="A59" s="122" t="s">
        <v>192</v>
      </c>
      <c r="B59" s="65"/>
      <c r="C59" s="65"/>
      <c r="D59" s="65"/>
      <c r="E59" s="65"/>
      <c r="F59" s="65"/>
      <c r="G59" s="102">
        <v>15645.1861132092</v>
      </c>
      <c r="H59" s="102"/>
      <c r="I59" s="102">
        <v>22927</v>
      </c>
      <c r="J59" s="102"/>
      <c r="K59" s="354"/>
      <c r="L59" s="156"/>
      <c r="M59" s="327"/>
      <c r="N59" s="327"/>
      <c r="O59" s="327"/>
      <c r="P59" s="327"/>
    </row>
    <row r="61" spans="1:16" x14ac:dyDescent="0.35">
      <c r="M61" s="4"/>
    </row>
  </sheetData>
  <sheetProtection algorithmName="SHA-512" hashValue="Y6LH5yrKQfosNUHOnYtwvBCHREIqL3IbUqQ7ag/55zKUd5elBS4iMsTpHNHqib+Du6ZvGKhrHLl8/A4FzkBeFA==" saltValue="jYu4oLTjUFTx/92id4DdRg==" spinCount="100000" sheet="1" objects="1" scenarios="1"/>
  <mergeCells count="6">
    <mergeCell ref="O6:P6"/>
    <mergeCell ref="A6:A7"/>
    <mergeCell ref="G6:H6"/>
    <mergeCell ref="I6:J6"/>
    <mergeCell ref="K6:L6"/>
    <mergeCell ref="M6:N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71a9df-9fe6-4b78-9e64-326dd1756211" xsi:nil="true"/>
    <lcf76f155ced4ddcb4097134ff3c332f xmlns="0fbe545c-82ba-49b4-accf-d99989217122">
      <Terms xmlns="http://schemas.microsoft.com/office/infopath/2007/PartnerControls"/>
    </lcf76f155ced4ddcb4097134ff3c332f>
    <Comments xmlns="0fbe545c-82ba-49b4-accf-d99989217122" xsi:nil="true"/>
    <ReadyforMeowLayout xmlns="0fbe545c-82ba-49b4-accf-d99989217122">true</ReadyforMeowLayou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5C12D362719743917E2843D710CF57" ma:contentTypeVersion="17" ma:contentTypeDescription="Create a new document." ma:contentTypeScope="" ma:versionID="56fb2bbc908f40cf9290582849e2a043">
  <xsd:schema xmlns:xsd="http://www.w3.org/2001/XMLSchema" xmlns:xs="http://www.w3.org/2001/XMLSchema" xmlns:p="http://schemas.microsoft.com/office/2006/metadata/properties" xmlns:ns2="0fbe545c-82ba-49b4-accf-d99989217122" xmlns:ns3="5a71a9df-9fe6-4b78-9e64-326dd1756211" targetNamespace="http://schemas.microsoft.com/office/2006/metadata/properties" ma:root="true" ma:fieldsID="fe0b8dda8478056cf4861f17c1a9c195" ns2:_="" ns3:_="">
    <xsd:import namespace="0fbe545c-82ba-49b4-accf-d99989217122"/>
    <xsd:import namespace="5a71a9df-9fe6-4b78-9e64-326dd17562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Comments" minOccurs="0"/>
                <xsd:element ref="ns2:MediaServiceSearchProperties" minOccurs="0"/>
                <xsd:element ref="ns2:ReadyforMeowLayo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be545c-82ba-49b4-accf-d99989217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972b2a-701f-41d4-b80f-9a4524529d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ReadyforMeowLayout" ma:index="24" nillable="true" ma:displayName="Ready for Meow Layout" ma:default="1" ma:description="Is this page ready for Meow to Layout" ma:format="Dropdown" ma:internalName="ReadyforMeowLayou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a71a9df-9fe6-4b78-9e64-326dd17562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ad1806e-b14b-4f05-a550-b23c75ff6cb8}" ma:internalName="TaxCatchAll" ma:showField="CatchAllData" ma:web="5a71a9df-9fe6-4b78-9e64-326dd17562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9903E-8882-41CB-9766-61644AD4D8DB}">
  <ds:schemaRefs>
    <ds:schemaRef ds:uri="http://schemas.microsoft.com/office/2006/metadata/properties"/>
    <ds:schemaRef ds:uri="http://schemas.microsoft.com/office/infopath/2007/PartnerControls"/>
    <ds:schemaRef ds:uri="5a71a9df-9fe6-4b78-9e64-326dd1756211"/>
    <ds:schemaRef ds:uri="0fbe545c-82ba-49b4-accf-d99989217122"/>
  </ds:schemaRefs>
</ds:datastoreItem>
</file>

<file path=customXml/itemProps2.xml><?xml version="1.0" encoding="utf-8"?>
<ds:datastoreItem xmlns:ds="http://schemas.openxmlformats.org/officeDocument/2006/customXml" ds:itemID="{74141C9F-F94B-4BB2-A1B2-2BDF7D9DDEF4}">
  <ds:schemaRefs>
    <ds:schemaRef ds:uri="http://schemas.microsoft.com/sharepoint/v3/contenttype/forms"/>
  </ds:schemaRefs>
</ds:datastoreItem>
</file>

<file path=customXml/itemProps3.xml><?xml version="1.0" encoding="utf-8"?>
<ds:datastoreItem xmlns:ds="http://schemas.openxmlformats.org/officeDocument/2006/customXml" ds:itemID="{BCF3A9AF-0EEF-484B-AF84-FC0F126C8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be545c-82ba-49b4-accf-d99989217122"/>
    <ds:schemaRef ds:uri="5a71a9df-9fe6-4b78-9e64-326dd17562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cfaaeff-470d-4898-a503-f0a1986db1a3}" enabled="1" method="Standard" siteId="{9d22feda-a32c-4757-aa1d-b6208426fd0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0. Table of Contents</vt:lpstr>
      <vt:lpstr>1. Facilities List</vt:lpstr>
      <vt:lpstr>2a. Workforce - Global</vt:lpstr>
      <vt:lpstr>2.b Workforce - EEO-1-US</vt:lpstr>
      <vt:lpstr> 3. Safety</vt:lpstr>
      <vt:lpstr>4. Scope 1 Emissions</vt:lpstr>
      <vt:lpstr>5. Scope 2 Emissions</vt:lpstr>
      <vt:lpstr>6. Total Energy</vt:lpstr>
      <vt:lpstr>7. Renewable Electricity</vt:lpstr>
      <vt:lpstr>8. Scopes 1, 2 &amp; 3 by Region</vt:lpstr>
      <vt:lpstr>9. Abs_Emissions Value Chain</vt:lpstr>
      <vt:lpstr>10. Abs_Emissions Scope 3</vt:lpstr>
      <vt:lpstr>11. Baseline Updates</vt:lpstr>
      <vt:lpstr>12. Water-to-Product Ratio</vt:lpstr>
      <vt:lpstr>13. Water Usage by Source</vt:lpstr>
      <vt:lpstr> 14. Water Barley</vt:lpstr>
      <vt:lpstr>15. Water Restoration Projects</vt:lpstr>
      <vt:lpstr>16. Waste Management</vt:lpstr>
      <vt:lpstr>17. Policies</vt:lpstr>
      <vt:lpstr> 18. Political Contributions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Julia</dc:creator>
  <cp:keywords/>
  <dc:description/>
  <cp:lastModifiedBy>Benavides, Julia</cp:lastModifiedBy>
  <cp:revision/>
  <dcterms:created xsi:type="dcterms:W3CDTF">2023-05-30T13:46:51Z</dcterms:created>
  <dcterms:modified xsi:type="dcterms:W3CDTF">2026-07-06T19:41:52Z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0x010100C95C12D362719743917E2843D710CF57</vt:lpwstr>
  </property>
</Properties>
</file>